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tschweiz-my.sharepoint.com/personal/a_mona_act-schweiz_ch/Documents/Desktop/CO2 Rechner einfach/"/>
    </mc:Choice>
  </mc:AlternateContent>
  <xr:revisionPtr revIDLastSave="9" documentId="8_{D59F8F3B-1484-4F30-8C18-D19449986E0C}" xr6:coauthVersionLast="47" xr6:coauthVersionMax="47" xr10:uidLastSave="{FDA9C8A6-29D9-4852-B24F-B555471DDC30}"/>
  <workbookProtection workbookAlgorithmName="SHA-512" workbookHashValue="lYOmFaplr9YulpovsJRpUZ0jV/2H7gGRbvIZaGsAEJfTUGZ3Dg3gI/hgK9JLIQm5Me4pb3bOJqeSVD5NgqBZVg==" workbookSaltValue="jNvZ7pIjMBsKToYeCS63ZQ==" workbookSpinCount="100000" lockStructure="1"/>
  <bookViews>
    <workbookView xWindow="-75" yWindow="-16320" windowWidth="29040" windowHeight="15720" activeTab="1" xr2:uid="{72DBF016-92A3-43B7-AF35-5B2713A79932}"/>
  </bookViews>
  <sheets>
    <sheet name="Calcolatore CO2 (valore central" sheetId="5" r:id="rId1"/>
    <sheet name="Calcolatore CO2 (totale salaria" sheetId="1" r:id="rId2"/>
    <sheet name="Lohnniveau" sheetId="4" state="hidden" r:id="rId3"/>
    <sheet name="Background" sheetId="6" state="hidden" r:id="rId4"/>
  </sheets>
  <externalReferences>
    <externalReference r:id="rId5"/>
  </externalReferences>
  <definedNames>
    <definedName name="_xlnm._FilterDatabase" localSheetId="2" hidden="1">Lohnniveau!$A$2:$D$2</definedName>
    <definedName name="_xlnm.Print_Area" localSheetId="1">'Calcolatore CO2 (totale salaria'!$A$1:$G$46</definedName>
    <definedName name="_xlnm.Print_Area" localSheetId="0">'Calcolatore CO2 (valore central'!$A$1:$G$46</definedName>
    <definedName name="Optionen">[1]DropDown!$B$3:$B$5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F26" i="5"/>
  <c r="F21" i="5"/>
  <c r="F16" i="5" l="1"/>
  <c r="F15" i="1"/>
  <c r="F17" i="5"/>
  <c r="F17" i="1"/>
  <c r="F16" i="1"/>
  <c r="F29" i="1" l="1"/>
  <c r="B37" i="1" s="1"/>
  <c r="F28" i="1"/>
  <c r="F27" i="1"/>
  <c r="F28" i="5"/>
  <c r="F27" i="5" l="1"/>
  <c r="D35" i="1"/>
  <c r="D33" i="1"/>
  <c r="D13" i="4"/>
  <c r="D8" i="4"/>
  <c r="D14" i="4"/>
  <c r="D6" i="4"/>
  <c r="D5" i="4"/>
  <c r="D16" i="4"/>
  <c r="D11" i="4"/>
  <c r="D18" i="4"/>
  <c r="D9" i="4"/>
  <c r="D7" i="4"/>
  <c r="D15" i="4"/>
  <c r="D10" i="4"/>
  <c r="D21" i="4"/>
  <c r="D12" i="4"/>
  <c r="D3" i="4"/>
  <c r="D23" i="4"/>
  <c r="D20" i="4"/>
  <c r="D4" i="4"/>
  <c r="F18" i="5" l="1"/>
  <c r="F15" i="5"/>
  <c r="B6" i="5"/>
  <c r="F42" i="5" l="1"/>
  <c r="F29" i="5"/>
  <c r="D41" i="5"/>
  <c r="F41" i="5"/>
  <c r="D42" i="5"/>
  <c r="B6" i="1"/>
  <c r="B37" i="5" l="1"/>
  <c r="D35" i="5"/>
  <c r="D33" i="5"/>
  <c r="F18" i="1"/>
  <c r="F42" i="1" l="1"/>
  <c r="F41" i="1"/>
  <c r="D41" i="1"/>
  <c r="D42" i="1"/>
</calcChain>
</file>

<file path=xl/sharedStrings.xml><?xml version="1.0" encoding="utf-8"?>
<sst xmlns="http://schemas.openxmlformats.org/spreadsheetml/2006/main" count="236" uniqueCount="139">
  <si>
    <t>electrosuisse Test rapido: 50MA 30t</t>
  </si>
  <si>
    <r>
      <t>Calcolatore di CO</t>
    </r>
    <r>
      <rPr>
        <b/>
        <vertAlign val="subscript"/>
        <sz val="18"/>
        <color theme="1"/>
        <rFont val="Roboto"/>
      </rPr>
      <t>2</t>
    </r>
    <r>
      <rPr>
        <b/>
        <sz val="18"/>
        <color theme="1"/>
        <rFont val="Roboto"/>
      </rPr>
      <t>: esenzione o ridistribuzione delle tasse</t>
    </r>
  </si>
  <si>
    <t>Rimborso della tassa di incentivazione sui carburanti in conformità con la legge sul CO2</t>
  </si>
  <si>
    <t>*Campi obbligatori</t>
  </si>
  <si>
    <t>Variabili (interne)</t>
  </si>
  <si>
    <t>Azienda*</t>
  </si>
  <si>
    <t>Fattore di ridistribuzione stimato Media</t>
  </si>
  <si>
    <t>CHF/per CHF 100.000 di salario AVS dedotto</t>
  </si>
  <si>
    <t>Fattore di ridistribuzione stimato Scenario valore alto</t>
  </si>
  <si>
    <t>Industria NOGA*</t>
  </si>
  <si>
    <t>Selezionare</t>
  </si>
  <si>
    <r>
      <t>Importo del prelievo di CO</t>
    </r>
    <r>
      <rPr>
        <vertAlign val="subscript"/>
        <sz val="11"/>
        <color theme="1"/>
        <rFont val="Roboto"/>
      </rPr>
      <t>2</t>
    </r>
  </si>
  <si>
    <r>
      <t>CHF/tCO</t>
    </r>
    <r>
      <rPr>
        <vertAlign val="subscript"/>
        <sz val="11"/>
        <color theme="1"/>
        <rFont val="Roboto"/>
      </rPr>
      <t>2</t>
    </r>
  </si>
  <si>
    <t>Trova la tua categoria NOGA</t>
  </si>
  <si>
    <t>I vostri criteri per località</t>
  </si>
  <si>
    <t>Consumo*</t>
  </si>
  <si>
    <t>Costi*</t>
  </si>
  <si>
    <t>Fattore di emissione</t>
  </si>
  <si>
    <t>tCO2/MWh</t>
  </si>
  <si>
    <t>Gas naturale (Ho)</t>
  </si>
  <si>
    <t>kWh/a</t>
  </si>
  <si>
    <t>CHF/a</t>
  </si>
  <si>
    <t>Olio da riscaldamento</t>
  </si>
  <si>
    <t>Propano</t>
  </si>
  <si>
    <t>Altri combustibili</t>
  </si>
  <si>
    <t>Numero di dipendenti in equivalenti a tempo pieno (FTE)*</t>
  </si>
  <si>
    <t>Raccomandazione</t>
  </si>
  <si>
    <t xml:space="preserve">Livello salariale secondo il settore NOGA (valore centrale) </t>
  </si>
  <si>
    <t>CHF/VZA</t>
  </si>
  <si>
    <t>Sulla base dei criteri completati, un tasso di ridistribuzione di 61 franchi per 100.000 franchi di busta paga rende più interessante beneficiare della ridistribuzione.</t>
  </si>
  <si>
    <t>RIDISTRIBUZIONE</t>
  </si>
  <si>
    <t>Fonte: Ufficio federale di statistica - Stipendio lordo mensile per divisione economica, condizione professionale e sesso, 2018</t>
  </si>
  <si>
    <t>In base ai criteri completati, è più interessante beneficiare dell'esenzione dalla tassasul CO2 con un tasso di ridistribuzione di 61 franchi per 100.000 franchi di busta paga.</t>
  </si>
  <si>
    <t>ESENZIONE DALLA TASSA SUL CO2</t>
  </si>
  <si>
    <t>0.9-1.1</t>
  </si>
  <si>
    <t>Nel suo caso, i criteri da lei compilati non sono conclusivi con un tasso di ridistribuzione di 61 franchi. Le consigliamo un colloquio più approfondito con uno dei nostri specialisti.</t>
  </si>
  <si>
    <t>inconcludente</t>
  </si>
  <si>
    <t>I vostri risultati</t>
  </si>
  <si>
    <r>
      <t>tCO</t>
    </r>
    <r>
      <rPr>
        <vertAlign val="subscript"/>
        <sz val="9"/>
        <rFont val="Roboto"/>
      </rPr>
      <t>2</t>
    </r>
  </si>
  <si>
    <t>Importo stimato Tasso di ridistribuzione 61 franchi / 100.000 franchi</t>
  </si>
  <si>
    <t>Sulla base dei criteri completati, un tasso di ridistribuzione di 75 franchi per 100.000 franchi di busta paga rende più interessante beneficiare della ridistribuzione.</t>
  </si>
  <si>
    <t>Importo stimato Tasso di ridistribuzione 75 CHF / 100.000 CHF</t>
  </si>
  <si>
    <t>In base ai criteri completati, è più interessante beneficiare dell'esenzione dalla tassasul CO2 con un tasso di ridistribuzione di 75 franchi per 100.000 franchi di busta paga.</t>
  </si>
  <si>
    <t>Importo stimato dell'esenzione fiscale (CHF 120.-/tCO2)</t>
  </si>
  <si>
    <t>Nel suo caso, i criteri da lei compilati non sono conclusivi con un tasso di ridistribuzione di 75 franchi. Le consigliamo un colloquio più approfondito con uno dei nostri specialisti.</t>
  </si>
  <si>
    <t>Valutazione</t>
  </si>
  <si>
    <t>raccomandazione di act tasso di ridistribuzione 61 franchi</t>
  </si>
  <si>
    <t>(61 franchi svizzeri è il tasso medio di ridistribuzione degli ultimi 5 anni).</t>
  </si>
  <si>
    <t>raccomandazione di act tasso di ridistribuzione 75 franchi</t>
  </si>
  <si>
    <t>(75 franchi è il tasso di ridistribuzione medio su tutti gli anni)</t>
  </si>
  <si>
    <t>Questi calcoli si basano su stime e previsioni incerte. Tutte le informazioni non sono garantite.</t>
  </si>
  <si>
    <t>Geschätzte Kosten einer Zielvereinbarung</t>
  </si>
  <si>
    <t>mit Abgabebefreiung</t>
  </si>
  <si>
    <t>ohne Abgabebefreiung</t>
  </si>
  <si>
    <t>Gebühren Erstjahr</t>
  </si>
  <si>
    <t>CHF</t>
  </si>
  <si>
    <t>Gebühren Folgejahre</t>
  </si>
  <si>
    <t>Versione 1.6</t>
  </si>
  <si>
    <t xml:space="preserve"> </t>
  </si>
  <si>
    <t>Fattore di ridistribuzione stimato</t>
  </si>
  <si>
    <t>Salari totali su cui il datore di lavoro paga i contributi per l'assicurazione contro la disoccupazione</t>
  </si>
  <si>
    <t>DISTRIBUZIONE</t>
  </si>
  <si>
    <t>Il totale dei salari AVS liquidati dei vostri dipendenti deve essere verificato con la vostra cassa di compensazione AVS. Questo viene ricalcolato ogni anno a settembre.</t>
  </si>
  <si>
    <t>Importo stimato dell'esenzione fiscale all'aliquota attuale</t>
  </si>
  <si>
    <t>raccomandazione di act tasso di ridistribuzione  61 franchi</t>
  </si>
  <si>
    <t>Jährlicher Bruttolohn VZA</t>
  </si>
  <si>
    <t>NOGA DE</t>
  </si>
  <si>
    <t>NOGA FR</t>
  </si>
  <si>
    <t>NOGA IT</t>
  </si>
  <si>
    <t>Salaire annuel brut ETP</t>
  </si>
  <si>
    <t xml:space="preserve">Baugewerbe </t>
  </si>
  <si>
    <t>Construction</t>
  </si>
  <si>
    <t>Costruzioni</t>
  </si>
  <si>
    <t>Bergbau, Gewinnung v. Steinen u. Erden</t>
  </si>
  <si>
    <t>Industries extractives</t>
  </si>
  <si>
    <t>Attività estrattiva</t>
  </si>
  <si>
    <t>Erbringung v. sonst. Dienstleistungen</t>
  </si>
  <si>
    <t>Autres activités de services</t>
  </si>
  <si>
    <t>Altre attività di servizi</t>
  </si>
  <si>
    <t>Erziehung und Unterricht</t>
  </si>
  <si>
    <t>Enseignement</t>
  </si>
  <si>
    <t>Istruzione</t>
  </si>
  <si>
    <t>Finanz- u. Versicherungsdienstleistungen</t>
  </si>
  <si>
    <t>Activités financières et d'assurances</t>
  </si>
  <si>
    <t>Attività finanziarie e assicurative</t>
  </si>
  <si>
    <t>Energieversorgung</t>
  </si>
  <si>
    <t>production et distribution d'électricité, de gaz, de vapeur et d'air conditionné</t>
  </si>
  <si>
    <t>fornitura di energia elettrica, gas, vapore e aria condizionata</t>
  </si>
  <si>
    <t>Freiberufliche, wissenschaftliche und technische Dienstl.</t>
  </si>
  <si>
    <t>Activ. spécialisées, scientifiques et techniques</t>
  </si>
  <si>
    <t>Att. professionali, scientifiche e tecniche</t>
  </si>
  <si>
    <t>Gastgewerbe/Beherbergung u. Gastronomie</t>
  </si>
  <si>
    <t>Hébergement et restauration</t>
  </si>
  <si>
    <t>Servizi di alloggio e di ristorazione</t>
  </si>
  <si>
    <t>Gesundheits- u. Sozialwesen</t>
  </si>
  <si>
    <t xml:space="preserve">Santé humaine et action sociale </t>
  </si>
  <si>
    <t>Sanità e assistenza sociale</t>
  </si>
  <si>
    <t>Handel; Instandhaltung u. Rep. von Motorfahrz.</t>
  </si>
  <si>
    <t>Commerce; réparation d’automobiles</t>
  </si>
  <si>
    <t>Commercio; riparazione di autoveicoli</t>
  </si>
  <si>
    <t>Grundstücks- und Wohnungswesen</t>
  </si>
  <si>
    <t>activités immobilières</t>
  </si>
  <si>
    <t>attività immobiliari</t>
  </si>
  <si>
    <t>Öffentliche Verwaltung, Verteidigung; Sozialversicherung</t>
  </si>
  <si>
    <t>administration publique</t>
  </si>
  <si>
    <t>amministrazione pubblica e difesa</t>
  </si>
  <si>
    <t>Information und Kommunikation</t>
  </si>
  <si>
    <t>Information et communication</t>
  </si>
  <si>
    <t>Servizi di informazione e comunicazione</t>
  </si>
  <si>
    <t>Kunst, Unterhaltung und Erholung</t>
  </si>
  <si>
    <t>Arts, spectacles et activités récréatives</t>
  </si>
  <si>
    <t>Att. artist., intrattenimento e divertimento</t>
  </si>
  <si>
    <t>Land- und Forstwirtschaft, Fischerei</t>
  </si>
  <si>
    <t>Agriculture, sylviculture et pêche</t>
  </si>
  <si>
    <t>Agricoltura, silvicoltura e pesca</t>
  </si>
  <si>
    <t>Sonst. wirtschaftliche Dienstleistungen</t>
  </si>
  <si>
    <t>Activités de services admin. et de soutien</t>
  </si>
  <si>
    <t>Att. amministrative e di servizi di supporto</t>
  </si>
  <si>
    <t>Private Haushalte mit Hauspersonal</t>
  </si>
  <si>
    <t>activités des ménages en tant qu'employeurs</t>
  </si>
  <si>
    <t>attività di famiglie e convivenze come datori di lavoro per personale domestico</t>
  </si>
  <si>
    <t>?</t>
  </si>
  <si>
    <t>Verarbeitendes Gewerbe/Herst. v. Waren</t>
  </si>
  <si>
    <t>Industrie manufacturière</t>
  </si>
  <si>
    <t>Attività manifatturiere</t>
  </si>
  <si>
    <t>Verkehr u. Lagerei</t>
  </si>
  <si>
    <t>Transports et entreposage</t>
  </si>
  <si>
    <t>Trasporto e magazzinaggio</t>
  </si>
  <si>
    <t>Exterritoriale Organisationen und Körperschaften</t>
  </si>
  <si>
    <t>activités extra-territoriales</t>
  </si>
  <si>
    <t>attività di organizzazioni e organismi extraterritoriali</t>
  </si>
  <si>
    <t>Wasserversorgung; Abwasser- u. Abfallentsorgung</t>
  </si>
  <si>
    <t>Prod. et distr. d’eau; gestion déchets</t>
  </si>
  <si>
    <t>Fornitura di acqua; trattamento dei rifiuti</t>
  </si>
  <si>
    <t>Bitte auswählen</t>
  </si>
  <si>
    <t>Einheit</t>
  </si>
  <si>
    <t>l/a</t>
  </si>
  <si>
    <r>
      <t>Quantità di emissioni di CO</t>
    </r>
    <r>
      <rPr>
        <vertAlign val="subscript"/>
        <sz val="11"/>
        <rFont val="Roboto"/>
      </rPr>
      <t>2</t>
    </r>
  </si>
  <si>
    <r>
      <rPr>
        <b/>
        <sz val="11"/>
        <rFont val="Roboto"/>
      </rPr>
      <t xml:space="preserve">La vostra azienda soddisfa le condizioni per l'esenzione dalla tassa sul CO2? </t>
    </r>
    <r>
      <rPr>
        <sz val="11"/>
        <rFont val="Roboto"/>
      </rPr>
      <t xml:space="preserve">
Allora contattate </t>
    </r>
    <r>
      <rPr>
        <sz val="11"/>
        <color rgb="FFE60050"/>
        <rFont val="Roboto"/>
      </rPr>
      <t>l'Agenzia Cleantech Svizzera (058 750 05 00 / sales@act-schweiz.ch)</t>
    </r>
    <r>
      <rPr>
        <sz val="11"/>
        <rFont val="Roboto"/>
      </rPr>
      <t xml:space="preserve"> o il vostro specialista dell'energia.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</si>
</sst>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 * #,##0.00_ ;_ * \-#,##0.00_ ;_ * &quot;-&quot;??_ ;_ @_ "/>
    <numFmt numFmtId="164" formatCode="_ * #,##0_ ;_ * \-#,##0_ ;_ * &quot;-&quot;??_ ;_ @_ 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Roboto"/>
    </font>
    <font>
      <b/>
      <sz val="11"/>
      <color rgb="FFE60050"/>
      <name val="Roboto"/>
    </font>
    <font>
      <sz val="11"/>
      <name val="Roboto"/>
    </font>
    <font>
      <b/>
      <sz val="11"/>
      <color rgb="FF00B050"/>
      <name val="Roboto"/>
    </font>
    <font>
      <b/>
      <sz val="11"/>
      <name val="Roboto"/>
    </font>
    <font>
      <sz val="11"/>
      <name val="Calibri"/>
      <family val="2"/>
      <scheme val="minor"/>
    </font>
    <font>
      <vertAlign val="subscript"/>
      <sz val="11"/>
      <color theme="1"/>
      <name val="Roboto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8"/>
      <color theme="1"/>
      <name val="Roboto"/>
    </font>
    <font>
      <b/>
      <vertAlign val="subscript"/>
      <sz val="18"/>
      <color theme="1"/>
      <name val="Roboto"/>
    </font>
    <font>
      <sz val="10"/>
      <color theme="1"/>
      <name val="Roboto"/>
    </font>
    <font>
      <sz val="9"/>
      <color theme="1"/>
      <name val="Roboto"/>
    </font>
    <font>
      <sz val="11"/>
      <color rgb="FFE60050"/>
      <name val="Roboto"/>
    </font>
    <font>
      <vertAlign val="subscript"/>
      <sz val="11"/>
      <name val="Roboto"/>
    </font>
    <font>
      <sz val="8"/>
      <color theme="1"/>
      <name val="Roboto"/>
    </font>
    <font>
      <sz val="7"/>
      <color theme="6"/>
      <name val="Roboto"/>
    </font>
    <font>
      <sz val="9"/>
      <name val="Roboto"/>
    </font>
    <font>
      <vertAlign val="subscript"/>
      <sz val="9"/>
      <name val="Roboto"/>
    </font>
    <font>
      <sz val="8"/>
      <name val="Roboto"/>
    </font>
    <font>
      <u/>
      <sz val="11"/>
      <color theme="10"/>
      <name val="Calibri"/>
      <family val="2"/>
      <scheme val="minor"/>
    </font>
    <font>
      <b/>
      <sz val="10"/>
      <color theme="1"/>
      <name val="Roboto"/>
    </font>
  </fonts>
  <fills count="8">
    <fill>
      <patternFill patternType="none"/>
    </fill>
    <fill>
      <patternFill patternType="gray125"/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0" fillId="0" borderId="0"/>
    <xf numFmtId="0" fontId="1" fillId="4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60">
    <xf numFmtId="0" fontId="0" fillId="0" borderId="0" xfId="0"/>
    <xf numFmtId="0" fontId="9" fillId="0" borderId="0" xfId="2"/>
    <xf numFmtId="0" fontId="4" fillId="2" borderId="0" xfId="2" applyFont="1" applyFill="1"/>
    <xf numFmtId="0" fontId="11" fillId="0" borderId="0" xfId="2" applyFont="1"/>
    <xf numFmtId="164" fontId="2" fillId="3" borderId="0" xfId="1" applyNumberFormat="1" applyFont="1" applyFill="1" applyBorder="1" applyProtection="1"/>
    <xf numFmtId="164" fontId="4" fillId="3" borderId="0" xfId="1" applyNumberFormat="1" applyFont="1" applyFill="1" applyBorder="1" applyProtection="1"/>
    <xf numFmtId="164" fontId="2" fillId="4" borderId="0" xfId="5" applyNumberFormat="1" applyFont="1" applyBorder="1" applyProtection="1">
      <protection locked="0"/>
    </xf>
    <xf numFmtId="43" fontId="4" fillId="2" borderId="0" xfId="1" applyFont="1" applyFill="1"/>
    <xf numFmtId="43" fontId="4" fillId="2" borderId="0" xfId="1" applyFont="1" applyFill="1" applyAlignment="1">
      <alignment horizontal="right"/>
    </xf>
    <xf numFmtId="164" fontId="2" fillId="0" borderId="0" xfId="1" applyNumberFormat="1" applyFont="1" applyFill="1" applyBorder="1" applyProtection="1"/>
    <xf numFmtId="43" fontId="2" fillId="3" borderId="0" xfId="1" applyFont="1" applyFill="1" applyAlignment="1" applyProtection="1">
      <alignment vertical="center"/>
    </xf>
    <xf numFmtId="164" fontId="2" fillId="0" borderId="0" xfId="5" applyNumberFormat="1" applyFont="1" applyFill="1" applyBorder="1" applyProtection="1"/>
    <xf numFmtId="0" fontId="23" fillId="3" borderId="0" xfId="6" applyFill="1" applyProtection="1"/>
    <xf numFmtId="0" fontId="0" fillId="3" borderId="0" xfId="0" applyFill="1"/>
    <xf numFmtId="0" fontId="15" fillId="3" borderId="0" xfId="0" applyFont="1" applyFill="1"/>
    <xf numFmtId="0" fontId="2" fillId="3" borderId="0" xfId="0" applyFont="1" applyFill="1"/>
    <xf numFmtId="0" fontId="2" fillId="0" borderId="0" xfId="0" applyFont="1" applyAlignment="1">
      <alignment horizontal="right"/>
    </xf>
    <xf numFmtId="0" fontId="2" fillId="0" borderId="0" xfId="0" applyFont="1"/>
    <xf numFmtId="0" fontId="0" fillId="6" borderId="0" xfId="0" applyFill="1"/>
    <xf numFmtId="0" fontId="7" fillId="3" borderId="0" xfId="0" applyFont="1" applyFill="1"/>
    <xf numFmtId="0" fontId="3" fillId="3" borderId="0" xfId="0" applyFont="1" applyFill="1"/>
    <xf numFmtId="0" fontId="4" fillId="3" borderId="0" xfId="0" applyFont="1" applyFill="1"/>
    <xf numFmtId="0" fontId="20" fillId="3" borderId="0" xfId="0" applyFont="1" applyFill="1"/>
    <xf numFmtId="0" fontId="4" fillId="0" borderId="4" xfId="0" applyFont="1" applyBorder="1" applyAlignment="1">
      <alignment horizontal="center"/>
    </xf>
    <xf numFmtId="0" fontId="22" fillId="3" borderId="0" xfId="0" applyFont="1" applyFill="1" applyAlignment="1">
      <alignment vertical="top"/>
    </xf>
    <xf numFmtId="0" fontId="5" fillId="3" borderId="0" xfId="0" applyFont="1" applyFill="1"/>
    <xf numFmtId="0" fontId="19" fillId="3" borderId="0" xfId="0" applyFont="1" applyFill="1"/>
    <xf numFmtId="0" fontId="6" fillId="3" borderId="0" xfId="0" applyFont="1" applyFill="1"/>
    <xf numFmtId="0" fontId="14" fillId="3" borderId="0" xfId="0" applyFont="1" applyFill="1"/>
    <xf numFmtId="0" fontId="14" fillId="3" borderId="1" xfId="0" applyFont="1" applyFill="1" applyBorder="1"/>
    <xf numFmtId="0" fontId="4" fillId="3" borderId="0" xfId="0" applyFont="1" applyFill="1" applyAlignment="1">
      <alignment horizontal="left" wrapText="1"/>
    </xf>
    <xf numFmtId="0" fontId="18" fillId="3" borderId="0" xfId="0" applyFont="1" applyFill="1"/>
    <xf numFmtId="0" fontId="2" fillId="6" borderId="0" xfId="0" applyFont="1" applyFill="1"/>
    <xf numFmtId="0" fontId="23" fillId="0" borderId="0" xfId="6" applyFill="1" applyProtection="1"/>
    <xf numFmtId="0" fontId="3" fillId="0" borderId="0" xfId="0" applyFont="1"/>
    <xf numFmtId="0" fontId="2" fillId="3" borderId="0" xfId="0" applyFont="1" applyFill="1" applyAlignment="1">
      <alignment horizontal="center"/>
    </xf>
    <xf numFmtId="0" fontId="12" fillId="3" borderId="0" xfId="0" applyFont="1" applyFill="1" applyAlignment="1">
      <alignment horizontal="left" vertical="center"/>
    </xf>
    <xf numFmtId="0" fontId="24" fillId="3" borderId="0" xfId="0" applyFont="1" applyFill="1" applyAlignment="1">
      <alignment horizontal="left" vertical="center"/>
    </xf>
    <xf numFmtId="14" fontId="15" fillId="3" borderId="0" xfId="0" applyNumberFormat="1" applyFont="1" applyFill="1" applyAlignment="1">
      <alignment horizontal="left"/>
    </xf>
    <xf numFmtId="14" fontId="2" fillId="3" borderId="0" xfId="0" applyNumberFormat="1" applyFont="1" applyFill="1" applyAlignment="1">
      <alignment horizontal="left"/>
    </xf>
    <xf numFmtId="14" fontId="2" fillId="3" borderId="0" xfId="0" applyNumberFormat="1" applyFont="1" applyFill="1"/>
    <xf numFmtId="0" fontId="15" fillId="7" borderId="0" xfId="0" applyFont="1" applyFill="1" applyProtection="1">
      <protection locked="0"/>
    </xf>
    <xf numFmtId="0" fontId="4" fillId="3" borderId="0" xfId="0" applyFont="1" applyFill="1" applyAlignment="1">
      <alignment vertical="top"/>
    </xf>
    <xf numFmtId="0" fontId="15" fillId="3" borderId="0" xfId="0" applyFont="1" applyFill="1" applyAlignment="1">
      <alignment vertical="center"/>
    </xf>
    <xf numFmtId="0" fontId="15" fillId="0" borderId="0" xfId="0" applyFont="1"/>
    <xf numFmtId="0" fontId="22" fillId="3" borderId="0" xfId="0" applyFont="1" applyFill="1"/>
    <xf numFmtId="0" fontId="2" fillId="7" borderId="0" xfId="0" applyFont="1" applyFill="1"/>
    <xf numFmtId="0" fontId="4" fillId="3" borderId="0" xfId="0" applyFont="1" applyFill="1" applyAlignment="1">
      <alignment horizontal="left" wrapText="1"/>
    </xf>
    <xf numFmtId="0" fontId="12" fillId="3" borderId="0" xfId="0" applyFont="1" applyFill="1" applyAlignment="1">
      <alignment horizontal="left" vertical="center"/>
    </xf>
    <xf numFmtId="0" fontId="2" fillId="4" borderId="0" xfId="5" applyFont="1" applyBorder="1" applyAlignment="1" applyProtection="1">
      <alignment horizontal="center"/>
      <protection locked="0"/>
    </xf>
    <xf numFmtId="0" fontId="15" fillId="4" borderId="0" xfId="5" applyFont="1" applyBorder="1" applyAlignment="1" applyProtection="1">
      <alignment horizontal="center"/>
      <protection locked="0"/>
    </xf>
    <xf numFmtId="0" fontId="18" fillId="3" borderId="0" xfId="0" applyFont="1" applyFill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5" borderId="2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</cellXfs>
  <cellStyles count="7">
    <cellStyle name="20 % - Akzent6" xfId="5" builtinId="50"/>
    <cellStyle name="Komma" xfId="1" builtinId="3"/>
    <cellStyle name="Komma 2" xfId="3" xr:uid="{C2C3EE81-F15C-4596-8C2A-871FA5AEBAC1}"/>
    <cellStyle name="Link" xfId="6" builtinId="8"/>
    <cellStyle name="Standard" xfId="0" builtinId="0"/>
    <cellStyle name="Standard 2" xfId="2" xr:uid="{DD09EAA6-3C67-481B-B3D3-0DE7C7775D83}"/>
    <cellStyle name="Standard 3" xfId="4" xr:uid="{6BE36AC8-5E3B-4D93-81DC-DE14AF6A682F}"/>
  </cellStyles>
  <dxfs count="6"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983997D8-7717-4D25-B193-C9E600C0F35C}"/>
  </tableStyles>
  <colors>
    <mruColors>
      <color rgb="FFE6005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0</xdr:row>
      <xdr:rowOff>62259</xdr:rowOff>
    </xdr:from>
    <xdr:to>
      <xdr:col>6</xdr:col>
      <xdr:colOff>26838</xdr:colOff>
      <xdr:row>2</xdr:row>
      <xdr:rowOff>6350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AC2627-5D09-0B3F-EF42-970A0390E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62259"/>
          <a:ext cx="1239688" cy="3187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431800</xdr:colOff>
      <xdr:row>0</xdr:row>
      <xdr:rowOff>101600</xdr:rowOff>
    </xdr:from>
    <xdr:to>
      <xdr:col>5</xdr:col>
      <xdr:colOff>1125388</xdr:colOff>
      <xdr:row>2</xdr:row>
      <xdr:rowOff>48866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944A41-D786-441C-A45C-AE1D8D43C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101600"/>
          <a:ext cx="1239688" cy="3187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ales_ESP/01_Sales/03%20Vertragsbest&#228;tigung_Energiedaten_Tools/salestool/DATE_salestool_ENTREPRI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"/>
      <sheetName val="Confirmation de contrat SPE"/>
      <sheetName val="Confirmation contrat Partenaire"/>
      <sheetName val="Disclaimer"/>
      <sheetName val="act-Anteil"/>
      <sheetName val="Kosten"/>
      <sheetName val="DropDow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ubb-tool.bfs.admin.ch/it/noga/2025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kubb-tool.bfs.admin.ch/it/noga/202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0AE45-59F1-469F-A12E-2BFC4330DA90}">
  <dimension ref="A1:GO928"/>
  <sheetViews>
    <sheetView showGridLines="0" topLeftCell="A8" zoomScaleNormal="100" zoomScaleSheetLayoutView="95" workbookViewId="0">
      <selection activeCell="D21" sqref="D21"/>
    </sheetView>
  </sheetViews>
  <sheetFormatPr baseColWidth="10" defaultColWidth="11.453125" defaultRowHeight="14.5"/>
  <cols>
    <col min="1" max="1" width="3.54296875" customWidth="1"/>
    <col min="2" max="2" width="32.1796875" customWidth="1"/>
    <col min="3" max="3" width="21.453125" customWidth="1"/>
    <col min="4" max="4" width="17.81640625" customWidth="1"/>
    <col min="5" max="5" width="7.81640625" customWidth="1"/>
    <col min="6" max="6" width="17.54296875" customWidth="1"/>
    <col min="7" max="8" width="2.54296875" customWidth="1"/>
    <col min="9" max="9" width="44.1796875" style="17" hidden="1" customWidth="1"/>
    <col min="10" max="10" width="70.1796875" style="17" hidden="1" customWidth="1"/>
    <col min="11" max="11" width="51.81640625" style="17" hidden="1" customWidth="1"/>
    <col min="12" max="12" width="11.453125" style="17" hidden="1" customWidth="1"/>
    <col min="13" max="16" width="11.453125" hidden="1" customWidth="1"/>
    <col min="17" max="17" width="11.453125" style="18" customWidth="1"/>
    <col min="18" max="197" width="11.453125" style="18"/>
  </cols>
  <sheetData>
    <row r="1" spans="1:11">
      <c r="A1" s="13"/>
      <c r="B1" s="13"/>
      <c r="C1" s="13"/>
      <c r="D1" s="13"/>
      <c r="E1" s="13"/>
      <c r="F1" s="13"/>
      <c r="G1" s="13"/>
    </row>
    <row r="2" spans="1:11">
      <c r="A2" s="13"/>
      <c r="B2" s="13"/>
      <c r="C2" s="13"/>
      <c r="E2" s="13"/>
      <c r="F2" s="13"/>
      <c r="G2" s="13"/>
    </row>
    <row r="3" spans="1:11">
      <c r="A3" s="13"/>
      <c r="B3" s="13"/>
      <c r="C3" s="13"/>
      <c r="D3" s="13"/>
      <c r="E3" s="13"/>
      <c r="F3" s="13"/>
      <c r="G3" s="13"/>
      <c r="I3" s="46" t="s">
        <v>0</v>
      </c>
    </row>
    <row r="4" spans="1:11" ht="31" customHeight="1">
      <c r="A4" s="13"/>
      <c r="B4" s="48" t="s">
        <v>1</v>
      </c>
      <c r="C4" s="48"/>
      <c r="D4" s="48"/>
      <c r="E4" s="48"/>
      <c r="F4" s="48"/>
      <c r="G4" s="48"/>
    </row>
    <row r="5" spans="1:11" ht="16.5" customHeight="1">
      <c r="A5" s="13"/>
      <c r="B5" s="37" t="s">
        <v>2</v>
      </c>
      <c r="C5" s="36"/>
      <c r="D5" s="36"/>
      <c r="E5" s="36"/>
      <c r="F5" s="36"/>
      <c r="G5" s="36"/>
    </row>
    <row r="6" spans="1:11" ht="14.5" customHeight="1">
      <c r="A6" s="13"/>
      <c r="B6" s="38">
        <f ca="1">TODAY()</f>
        <v>45882</v>
      </c>
      <c r="C6" s="38"/>
      <c r="E6" s="15"/>
      <c r="F6" s="38" t="s">
        <v>3</v>
      </c>
      <c r="G6" s="15"/>
      <c r="I6" s="17" t="s">
        <v>4</v>
      </c>
    </row>
    <row r="7" spans="1:11">
      <c r="A7" s="13"/>
      <c r="C7" s="39"/>
      <c r="D7" s="40"/>
      <c r="E7" s="15"/>
      <c r="F7" s="15"/>
      <c r="G7" s="15"/>
    </row>
    <row r="8" spans="1:11">
      <c r="A8" s="13"/>
      <c r="B8" s="20" t="s">
        <v>5</v>
      </c>
      <c r="C8" s="20"/>
      <c r="D8" s="49"/>
      <c r="E8" s="49"/>
      <c r="F8" s="49"/>
      <c r="G8" s="15"/>
      <c r="I8" s="17" t="s">
        <v>6</v>
      </c>
      <c r="J8" s="17">
        <v>61.1</v>
      </c>
      <c r="K8" s="17" t="s">
        <v>7</v>
      </c>
    </row>
    <row r="9" spans="1:11" ht="14.5" customHeight="1">
      <c r="A9" s="13"/>
      <c r="B9" s="20"/>
      <c r="C9" s="20"/>
      <c r="D9" s="35"/>
      <c r="E9" s="35"/>
      <c r="F9" s="35"/>
      <c r="G9" s="15"/>
      <c r="I9" s="17" t="s">
        <v>8</v>
      </c>
      <c r="J9" s="17">
        <v>75.3</v>
      </c>
      <c r="K9" s="17" t="s">
        <v>7</v>
      </c>
    </row>
    <row r="10" spans="1:11" ht="16.5">
      <c r="A10" s="13"/>
      <c r="B10" s="20" t="s">
        <v>9</v>
      </c>
      <c r="C10" s="20"/>
      <c r="D10" s="50" t="s">
        <v>10</v>
      </c>
      <c r="E10" s="50"/>
      <c r="F10" s="50"/>
      <c r="G10" s="15"/>
      <c r="I10" s="17" t="s">
        <v>11</v>
      </c>
      <c r="J10" s="17">
        <v>120</v>
      </c>
      <c r="K10" s="17" t="s">
        <v>12</v>
      </c>
    </row>
    <row r="11" spans="1:11">
      <c r="A11" s="13"/>
      <c r="B11" s="12" t="s">
        <v>13</v>
      </c>
      <c r="C11" s="15"/>
      <c r="D11" s="15"/>
      <c r="E11" s="15"/>
      <c r="F11" s="15"/>
      <c r="G11" s="15"/>
    </row>
    <row r="12" spans="1:11">
      <c r="A12" s="13"/>
      <c r="B12" s="15"/>
      <c r="C12" s="15"/>
      <c r="D12" s="15"/>
      <c r="E12" s="15"/>
      <c r="F12" s="15"/>
      <c r="G12" s="15"/>
    </row>
    <row r="13" spans="1:11">
      <c r="A13" s="13"/>
      <c r="B13" s="20" t="s">
        <v>14</v>
      </c>
      <c r="C13" s="20"/>
      <c r="D13" s="15"/>
      <c r="E13" s="15"/>
      <c r="F13" s="15"/>
      <c r="G13" s="15"/>
    </row>
    <row r="14" spans="1:11">
      <c r="A14" s="13"/>
      <c r="B14" s="15"/>
      <c r="C14" s="15"/>
      <c r="D14" s="15" t="s">
        <v>15</v>
      </c>
      <c r="E14" s="15"/>
      <c r="F14" s="15" t="s">
        <v>16</v>
      </c>
      <c r="G14" s="15"/>
      <c r="I14" s="17" t="s">
        <v>17</v>
      </c>
      <c r="J14" s="17" t="s">
        <v>18</v>
      </c>
    </row>
    <row r="15" spans="1:11">
      <c r="A15" s="13"/>
      <c r="B15" s="21" t="s">
        <v>19</v>
      </c>
      <c r="C15" s="14" t="s">
        <v>20</v>
      </c>
      <c r="D15" s="6"/>
      <c r="E15" s="14" t="s">
        <v>21</v>
      </c>
      <c r="F15" s="6">
        <f>D15*0.15</f>
        <v>0</v>
      </c>
      <c r="G15" s="13"/>
      <c r="I15" s="21" t="s">
        <v>19</v>
      </c>
      <c r="J15" s="17">
        <v>0.20196</v>
      </c>
    </row>
    <row r="16" spans="1:11">
      <c r="A16" s="13"/>
      <c r="B16" s="21" t="s">
        <v>22</v>
      </c>
      <c r="C16" s="41" t="s">
        <v>20</v>
      </c>
      <c r="D16" s="6"/>
      <c r="E16" s="14" t="s">
        <v>21</v>
      </c>
      <c r="F16" s="6">
        <f>IF(C16="kWh/a",D16*0.1,D16*0.95)</f>
        <v>0</v>
      </c>
      <c r="G16" s="13"/>
      <c r="I16" s="17" t="s">
        <v>22</v>
      </c>
      <c r="J16" s="17">
        <v>0.26535199999999998</v>
      </c>
    </row>
    <row r="17" spans="1:11">
      <c r="A17" s="13"/>
      <c r="B17" s="21" t="s">
        <v>23</v>
      </c>
      <c r="C17" s="41" t="s">
        <v>20</v>
      </c>
      <c r="D17" s="6"/>
      <c r="E17" s="14" t="s">
        <v>21</v>
      </c>
      <c r="F17" s="6">
        <f>IF(C17="kWh/a",D17*0.08,D17*2)</f>
        <v>0</v>
      </c>
      <c r="G17" s="13"/>
      <c r="I17" s="17" t="s">
        <v>23</v>
      </c>
      <c r="J17" s="17">
        <v>0.23253399999999999</v>
      </c>
    </row>
    <row r="18" spans="1:11">
      <c r="A18" s="13"/>
      <c r="B18" s="21" t="s">
        <v>24</v>
      </c>
      <c r="C18" s="14" t="s">
        <v>20</v>
      </c>
      <c r="D18" s="6"/>
      <c r="E18" s="14" t="s">
        <v>21</v>
      </c>
      <c r="F18" s="6">
        <f>D18*0.1</f>
        <v>0</v>
      </c>
      <c r="G18" s="13"/>
      <c r="I18" s="17" t="s">
        <v>24</v>
      </c>
      <c r="J18" s="17">
        <v>0</v>
      </c>
    </row>
    <row r="19" spans="1:11">
      <c r="A19" s="13"/>
      <c r="B19" s="21"/>
      <c r="C19" s="15"/>
      <c r="D19" s="15"/>
      <c r="E19" s="15"/>
      <c r="F19" s="15"/>
      <c r="G19" s="15"/>
    </row>
    <row r="20" spans="1:11" ht="15" customHeight="1">
      <c r="A20" s="13"/>
      <c r="B20" s="21" t="s">
        <v>25</v>
      </c>
      <c r="C20" s="19"/>
      <c r="D20" s="19"/>
      <c r="E20" s="15"/>
      <c r="F20" s="6"/>
      <c r="G20" s="15"/>
      <c r="I20" s="17" t="s">
        <v>26</v>
      </c>
    </row>
    <row r="21" spans="1:11">
      <c r="A21" s="13"/>
      <c r="B21" s="42" t="s">
        <v>27</v>
      </c>
      <c r="C21" s="19"/>
      <c r="D21" s="19"/>
      <c r="E21" s="43" t="s">
        <v>28</v>
      </c>
      <c r="F21" s="10" t="e">
        <f>VLOOKUP(D10,Lohnniveau!$C$2:$D$23,2,FALSE)</f>
        <v>#N/A</v>
      </c>
      <c r="G21" s="15"/>
      <c r="I21" s="16">
        <v>1.1000000000000001</v>
      </c>
      <c r="J21" s="17" t="s">
        <v>29</v>
      </c>
      <c r="K21" s="17" t="s">
        <v>30</v>
      </c>
    </row>
    <row r="22" spans="1:11" ht="26.15" customHeight="1">
      <c r="A22" s="13"/>
      <c r="B22" s="51" t="s">
        <v>31</v>
      </c>
      <c r="C22" s="51"/>
      <c r="D22" s="51"/>
      <c r="E22" s="14"/>
      <c r="F22" s="15"/>
      <c r="G22" s="15"/>
      <c r="I22" s="16">
        <v>0.9</v>
      </c>
      <c r="J22" s="17" t="s">
        <v>32</v>
      </c>
      <c r="K22" s="17" t="s">
        <v>33</v>
      </c>
    </row>
    <row r="23" spans="1:11" ht="23.15" customHeight="1">
      <c r="A23" s="13"/>
      <c r="B23" s="58"/>
      <c r="C23" s="58"/>
      <c r="D23" s="58"/>
      <c r="E23" s="44"/>
      <c r="F23" s="11"/>
      <c r="G23" s="15"/>
      <c r="I23" s="16" t="s">
        <v>34</v>
      </c>
      <c r="J23" s="17" t="s">
        <v>35</v>
      </c>
      <c r="K23" s="17" t="s">
        <v>36</v>
      </c>
    </row>
    <row r="24" spans="1:11">
      <c r="A24" s="13"/>
      <c r="B24" s="20" t="s">
        <v>37</v>
      </c>
      <c r="C24" s="19"/>
      <c r="D24" s="19"/>
      <c r="E24" s="14"/>
      <c r="F24" s="15"/>
      <c r="G24" s="15"/>
    </row>
    <row r="25" spans="1:11" ht="7" customHeight="1">
      <c r="A25" s="13"/>
      <c r="B25" s="20"/>
      <c r="C25" s="19"/>
      <c r="D25" s="19"/>
      <c r="E25" s="14"/>
      <c r="F25" s="15"/>
      <c r="G25" s="15"/>
    </row>
    <row r="26" spans="1:11" ht="14.5" customHeight="1">
      <c r="A26" s="13"/>
      <c r="B26" s="21" t="s">
        <v>137</v>
      </c>
      <c r="C26" s="19"/>
      <c r="D26" s="19"/>
      <c r="E26" s="22" t="s">
        <v>38</v>
      </c>
      <c r="F26" s="4">
        <f>ROUND(((D15*0.9)/1000*J15)+(IF(C16="kWh/a",D16/1000*J16,D16/380))+(IF(C17="kWh/a",D17/1000*J17,D17*0.001515))+(D18/1000*J18),2)</f>
        <v>0</v>
      </c>
      <c r="G26" s="21"/>
    </row>
    <row r="27" spans="1:11" ht="14.5" customHeight="1">
      <c r="A27" s="13"/>
      <c r="B27" s="21" t="s">
        <v>39</v>
      </c>
      <c r="C27" s="19"/>
      <c r="D27" s="19"/>
      <c r="E27" s="22" t="s">
        <v>21</v>
      </c>
      <c r="F27" s="9" t="e">
        <f>F20*(J8*F21/100000)</f>
        <v>#N/A</v>
      </c>
      <c r="G27" s="21"/>
      <c r="I27" s="16">
        <v>1.1000000000000001</v>
      </c>
      <c r="J27" s="17" t="s">
        <v>40</v>
      </c>
      <c r="K27" s="17" t="s">
        <v>30</v>
      </c>
    </row>
    <row r="28" spans="1:11" ht="14.5" customHeight="1">
      <c r="A28" s="13"/>
      <c r="B28" s="21" t="s">
        <v>41</v>
      </c>
      <c r="C28" s="19"/>
      <c r="D28" s="19"/>
      <c r="E28" s="22" t="s">
        <v>21</v>
      </c>
      <c r="F28" s="9" t="e">
        <f>F20*(J9*F21/100000)</f>
        <v>#N/A</v>
      </c>
      <c r="G28" s="21"/>
      <c r="I28" s="16">
        <v>0.9</v>
      </c>
      <c r="J28" s="17" t="s">
        <v>42</v>
      </c>
      <c r="K28" s="17" t="s">
        <v>33</v>
      </c>
    </row>
    <row r="29" spans="1:11" ht="14.5" customHeight="1">
      <c r="A29" s="13"/>
      <c r="B29" s="21" t="s">
        <v>43</v>
      </c>
      <c r="C29" s="19"/>
      <c r="D29" s="19"/>
      <c r="E29" s="22" t="s">
        <v>21</v>
      </c>
      <c r="F29" s="4">
        <f>F26*J10</f>
        <v>0</v>
      </c>
      <c r="G29" s="21"/>
      <c r="I29" s="16" t="s">
        <v>34</v>
      </c>
      <c r="J29" s="17" t="s">
        <v>44</v>
      </c>
      <c r="K29" s="17" t="s">
        <v>36</v>
      </c>
    </row>
    <row r="30" spans="1:11">
      <c r="A30" s="13"/>
      <c r="B30" s="21"/>
      <c r="C30" s="21"/>
      <c r="D30" s="5"/>
      <c r="E30" s="21"/>
      <c r="F30" s="21"/>
      <c r="G30" s="21"/>
      <c r="I30" s="16"/>
    </row>
    <row r="31" spans="1:11">
      <c r="A31" s="13"/>
      <c r="B31" s="20" t="s">
        <v>45</v>
      </c>
      <c r="C31" s="15"/>
      <c r="D31" s="15"/>
      <c r="E31" s="15"/>
      <c r="F31" s="15"/>
      <c r="G31" s="15"/>
    </row>
    <row r="32" spans="1:11" ht="7" customHeight="1" thickBot="1">
      <c r="A32" s="13"/>
      <c r="C32" s="13"/>
      <c r="D32" s="13"/>
      <c r="E32" s="13"/>
      <c r="F32" s="13"/>
      <c r="G32" s="13"/>
    </row>
    <row r="33" spans="1:12" ht="15" thickBot="1">
      <c r="A33" s="13"/>
      <c r="B33" s="21" t="s">
        <v>46</v>
      </c>
      <c r="C33" s="20"/>
      <c r="D33" s="52" t="e">
        <f>IF(F27/F29&gt;$I$21,K21,IF(F27/F29&lt;$I$22,K22,K23))</f>
        <v>#N/A</v>
      </c>
      <c r="E33" s="53"/>
      <c r="F33" s="54"/>
      <c r="G33" s="13"/>
    </row>
    <row r="34" spans="1:12" ht="15" thickBot="1">
      <c r="A34" s="13"/>
      <c r="B34" s="45" t="s">
        <v>47</v>
      </c>
      <c r="C34" s="20"/>
      <c r="D34" s="23"/>
      <c r="E34" s="23"/>
      <c r="F34" s="23"/>
      <c r="G34" s="13"/>
    </row>
    <row r="35" spans="1:12" ht="15" thickBot="1">
      <c r="A35" s="13"/>
      <c r="B35" s="21" t="s">
        <v>48</v>
      </c>
      <c r="C35" s="20"/>
      <c r="D35" s="52" t="e">
        <f>IF(F28/F29&gt;$I$21,K21,IF(F28/F29&lt;$I$22,K22,K23))</f>
        <v>#N/A</v>
      </c>
      <c r="E35" s="53"/>
      <c r="F35" s="54"/>
      <c r="G35" s="13"/>
    </row>
    <row r="36" spans="1:12" ht="15" thickBot="1">
      <c r="A36" s="13"/>
      <c r="B36" s="45" t="s">
        <v>49</v>
      </c>
      <c r="C36" s="25"/>
      <c r="D36" s="13"/>
      <c r="E36" s="13"/>
      <c r="F36" s="13"/>
      <c r="G36" s="13"/>
    </row>
    <row r="37" spans="1:12" ht="62.15" customHeight="1" thickBot="1">
      <c r="A37" s="13"/>
      <c r="B37" s="55" t="e">
        <f>IF(F27/F29&gt;$I$21,J21,IF(F27/F29&lt;$I$22,J22,J23))&amp;" "&amp;IF(F28/F29&gt;$I$27,J27,IF(F28/F29&lt;$I$28,J28,J29))</f>
        <v>#N/A</v>
      </c>
      <c r="C37" s="56"/>
      <c r="D37" s="56"/>
      <c r="E37" s="56"/>
      <c r="F37" s="57"/>
      <c r="G37" s="13"/>
    </row>
    <row r="38" spans="1:12" ht="11.5" customHeight="1">
      <c r="A38" s="13"/>
      <c r="B38" s="26" t="s">
        <v>50</v>
      </c>
      <c r="C38" s="27"/>
      <c r="D38" s="13"/>
      <c r="E38" s="13"/>
      <c r="F38" s="13"/>
      <c r="G38" s="13"/>
    </row>
    <row r="39" spans="1:12" ht="5.15" customHeight="1">
      <c r="A39" s="13"/>
      <c r="B39" s="27"/>
      <c r="C39" s="27"/>
      <c r="D39" s="13"/>
      <c r="E39" s="13"/>
      <c r="F39" s="13"/>
      <c r="G39" s="13"/>
    </row>
    <row r="40" spans="1:12" hidden="1">
      <c r="A40" s="13"/>
      <c r="B40" s="21" t="s">
        <v>51</v>
      </c>
      <c r="C40" s="21"/>
      <c r="D40" s="28" t="s">
        <v>52</v>
      </c>
      <c r="E40" s="28"/>
      <c r="F40" s="28" t="s">
        <v>53</v>
      </c>
      <c r="G40" s="13"/>
    </row>
    <row r="41" spans="1:12" ht="15" hidden="1" thickBot="1">
      <c r="A41" s="13"/>
      <c r="B41" s="21" t="s">
        <v>54</v>
      </c>
      <c r="C41" s="15" t="s">
        <v>55</v>
      </c>
      <c r="D41" s="29" t="e">
        <f>VLOOKUP((F15+F16+F17+F18),#REF!,7,1)</f>
        <v>#REF!</v>
      </c>
      <c r="E41" s="15" t="s">
        <v>55</v>
      </c>
      <c r="F41" s="29" t="e">
        <f>VLOOKUP((F15+F16+F17+F18),#REF!,3,1)</f>
        <v>#REF!</v>
      </c>
      <c r="G41" s="13"/>
    </row>
    <row r="42" spans="1:12" ht="15" hidden="1" thickBot="1">
      <c r="A42" s="13"/>
      <c r="B42" s="21" t="s">
        <v>56</v>
      </c>
      <c r="C42" s="15" t="s">
        <v>21</v>
      </c>
      <c r="D42" s="29" t="e">
        <f>VLOOKUP((F15+F16+F17+F18),#REF!,15,1)</f>
        <v>#REF!</v>
      </c>
      <c r="E42" s="15" t="s">
        <v>21</v>
      </c>
      <c r="F42" s="29" t="e">
        <f>VLOOKUP((F15+F16+F17+F18),#REF!,11,1)</f>
        <v>#REF!</v>
      </c>
      <c r="G42" s="13"/>
    </row>
    <row r="43" spans="1:12">
      <c r="A43" s="13"/>
      <c r="B43" s="19"/>
      <c r="C43" s="19"/>
      <c r="D43" s="13"/>
      <c r="E43" s="13"/>
      <c r="F43" s="13"/>
      <c r="G43" s="13"/>
    </row>
    <row r="44" spans="1:12" ht="45" customHeight="1">
      <c r="A44" s="13"/>
      <c r="B44" s="47" t="s">
        <v>138</v>
      </c>
      <c r="C44" s="47"/>
      <c r="D44" s="47"/>
      <c r="E44" s="47"/>
      <c r="F44" s="47"/>
      <c r="G44" s="13"/>
    </row>
    <row r="45" spans="1:12" ht="10" customHeight="1">
      <c r="A45" s="13"/>
      <c r="B45" s="30"/>
      <c r="C45" s="30"/>
      <c r="D45" s="30"/>
      <c r="E45" s="30"/>
      <c r="F45" s="30"/>
      <c r="G45" s="13"/>
    </row>
    <row r="46" spans="1:12">
      <c r="A46" s="13"/>
      <c r="B46" s="31" t="s">
        <v>57</v>
      </c>
      <c r="C46" s="13"/>
      <c r="D46" s="13"/>
      <c r="E46" s="13"/>
      <c r="F46" s="13"/>
      <c r="G46" s="13"/>
    </row>
    <row r="47" spans="1:12" s="18" customFormat="1">
      <c r="I47" s="32" t="s">
        <v>58</v>
      </c>
      <c r="J47" s="32"/>
      <c r="K47" s="32"/>
      <c r="L47" s="32"/>
    </row>
    <row r="48" spans="1:12" s="18" customFormat="1">
      <c r="I48" s="32"/>
      <c r="J48" s="32"/>
      <c r="K48" s="32"/>
      <c r="L48" s="32"/>
    </row>
    <row r="49" spans="9:12" s="18" customFormat="1">
      <c r="I49" s="32"/>
      <c r="J49" s="32"/>
      <c r="K49" s="32"/>
      <c r="L49" s="32"/>
    </row>
    <row r="50" spans="9:12" s="18" customFormat="1">
      <c r="I50" s="32"/>
      <c r="J50" s="32"/>
      <c r="K50" s="32"/>
      <c r="L50" s="32"/>
    </row>
    <row r="51" spans="9:12" s="18" customFormat="1">
      <c r="I51" s="32"/>
      <c r="J51" s="32"/>
      <c r="K51" s="32"/>
      <c r="L51" s="32"/>
    </row>
    <row r="52" spans="9:12" s="18" customFormat="1">
      <c r="I52" s="32"/>
      <c r="J52" s="32"/>
      <c r="K52" s="32"/>
      <c r="L52" s="32"/>
    </row>
    <row r="53" spans="9:12" s="18" customFormat="1">
      <c r="I53" s="32"/>
      <c r="J53" s="32"/>
      <c r="K53" s="32"/>
      <c r="L53" s="32"/>
    </row>
    <row r="54" spans="9:12" s="18" customFormat="1">
      <c r="I54" s="32"/>
      <c r="J54" s="32"/>
      <c r="K54" s="32"/>
      <c r="L54" s="32"/>
    </row>
    <row r="55" spans="9:12" s="18" customFormat="1">
      <c r="I55" s="32"/>
      <c r="J55" s="32"/>
      <c r="K55" s="32"/>
      <c r="L55" s="32"/>
    </row>
    <row r="56" spans="9:12" s="18" customFormat="1">
      <c r="I56" s="32"/>
      <c r="J56" s="32"/>
      <c r="K56" s="32"/>
      <c r="L56" s="32"/>
    </row>
    <row r="57" spans="9:12" s="18" customFormat="1">
      <c r="I57" s="32"/>
      <c r="J57" s="32"/>
      <c r="K57" s="32"/>
      <c r="L57" s="32"/>
    </row>
    <row r="58" spans="9:12" s="18" customFormat="1">
      <c r="I58" s="32"/>
      <c r="J58" s="32"/>
      <c r="K58" s="32"/>
      <c r="L58" s="32"/>
    </row>
    <row r="59" spans="9:12" s="18" customFormat="1">
      <c r="I59" s="32"/>
      <c r="J59" s="32"/>
      <c r="K59" s="32"/>
      <c r="L59" s="32"/>
    </row>
    <row r="60" spans="9:12" s="18" customFormat="1">
      <c r="I60" s="32"/>
      <c r="J60" s="32"/>
      <c r="K60" s="32"/>
      <c r="L60" s="32"/>
    </row>
    <row r="61" spans="9:12" s="18" customFormat="1">
      <c r="I61" s="32"/>
      <c r="J61" s="32"/>
      <c r="K61" s="32"/>
      <c r="L61" s="32"/>
    </row>
    <row r="62" spans="9:12" s="18" customFormat="1">
      <c r="I62" s="32"/>
      <c r="J62" s="32"/>
      <c r="K62" s="32"/>
      <c r="L62" s="32"/>
    </row>
    <row r="63" spans="9:12" s="18" customFormat="1">
      <c r="I63" s="32"/>
      <c r="J63" s="32"/>
      <c r="K63" s="32"/>
      <c r="L63" s="32"/>
    </row>
    <row r="64" spans="9:12" s="18" customFormat="1">
      <c r="I64" s="32"/>
      <c r="J64" s="32"/>
      <c r="K64" s="32"/>
      <c r="L64" s="32"/>
    </row>
    <row r="65" spans="9:12" s="18" customFormat="1">
      <c r="I65" s="32"/>
      <c r="J65" s="32"/>
      <c r="K65" s="32"/>
      <c r="L65" s="32"/>
    </row>
    <row r="66" spans="9:12" s="18" customFormat="1">
      <c r="I66" s="32"/>
      <c r="J66" s="32"/>
      <c r="K66" s="32"/>
      <c r="L66" s="32"/>
    </row>
    <row r="67" spans="9:12" s="18" customFormat="1">
      <c r="I67" s="32"/>
      <c r="J67" s="32"/>
      <c r="K67" s="32"/>
      <c r="L67" s="32"/>
    </row>
    <row r="68" spans="9:12" s="18" customFormat="1">
      <c r="I68" s="32"/>
      <c r="J68" s="32"/>
      <c r="K68" s="32"/>
      <c r="L68" s="32"/>
    </row>
    <row r="69" spans="9:12" s="18" customFormat="1">
      <c r="I69" s="32"/>
      <c r="J69" s="32"/>
      <c r="K69" s="32"/>
      <c r="L69" s="32"/>
    </row>
    <row r="70" spans="9:12" s="18" customFormat="1">
      <c r="I70" s="32"/>
      <c r="J70" s="32"/>
      <c r="K70" s="32"/>
      <c r="L70" s="32"/>
    </row>
    <row r="71" spans="9:12" s="18" customFormat="1">
      <c r="I71" s="32"/>
      <c r="J71" s="32"/>
      <c r="K71" s="32"/>
      <c r="L71" s="32"/>
    </row>
    <row r="72" spans="9:12" s="18" customFormat="1">
      <c r="I72" s="32"/>
      <c r="J72" s="32"/>
      <c r="K72" s="32"/>
      <c r="L72" s="32"/>
    </row>
    <row r="73" spans="9:12" s="18" customFormat="1">
      <c r="I73" s="32"/>
      <c r="J73" s="32"/>
      <c r="K73" s="32"/>
      <c r="L73" s="32"/>
    </row>
    <row r="74" spans="9:12" s="18" customFormat="1">
      <c r="I74" s="32"/>
      <c r="J74" s="32"/>
      <c r="K74" s="32"/>
      <c r="L74" s="32"/>
    </row>
    <row r="75" spans="9:12" s="18" customFormat="1">
      <c r="I75" s="32"/>
      <c r="J75" s="32"/>
      <c r="K75" s="32"/>
      <c r="L75" s="32"/>
    </row>
    <row r="76" spans="9:12" s="18" customFormat="1">
      <c r="I76" s="32"/>
      <c r="J76" s="32"/>
      <c r="K76" s="32"/>
      <c r="L76" s="32"/>
    </row>
    <row r="77" spans="9:12" s="18" customFormat="1">
      <c r="I77" s="32"/>
      <c r="J77" s="32"/>
      <c r="K77" s="32"/>
      <c r="L77" s="32"/>
    </row>
    <row r="78" spans="9:12" s="18" customFormat="1">
      <c r="I78" s="32"/>
      <c r="J78" s="32"/>
      <c r="K78" s="32"/>
      <c r="L78" s="32"/>
    </row>
    <row r="79" spans="9:12" s="18" customFormat="1">
      <c r="I79" s="32"/>
      <c r="J79" s="32"/>
      <c r="K79" s="32"/>
      <c r="L79" s="32"/>
    </row>
    <row r="80" spans="9:12" s="18" customFormat="1">
      <c r="I80" s="32"/>
      <c r="J80" s="32"/>
      <c r="K80" s="32"/>
      <c r="L80" s="32"/>
    </row>
    <row r="81" spans="9:12" s="18" customFormat="1">
      <c r="I81" s="32"/>
      <c r="J81" s="32"/>
      <c r="K81" s="32"/>
      <c r="L81" s="32"/>
    </row>
    <row r="82" spans="9:12" s="18" customFormat="1">
      <c r="I82" s="32"/>
      <c r="J82" s="32"/>
      <c r="K82" s="32"/>
      <c r="L82" s="32"/>
    </row>
    <row r="83" spans="9:12" s="18" customFormat="1">
      <c r="I83" s="32"/>
      <c r="J83" s="32"/>
      <c r="K83" s="32"/>
      <c r="L83" s="32"/>
    </row>
    <row r="84" spans="9:12" s="18" customFormat="1">
      <c r="I84" s="32"/>
      <c r="J84" s="32"/>
      <c r="K84" s="32"/>
      <c r="L84" s="32"/>
    </row>
    <row r="85" spans="9:12" s="18" customFormat="1">
      <c r="I85" s="32"/>
      <c r="J85" s="32"/>
      <c r="K85" s="32"/>
      <c r="L85" s="32"/>
    </row>
    <row r="86" spans="9:12" s="18" customFormat="1">
      <c r="I86" s="32"/>
      <c r="J86" s="32"/>
      <c r="K86" s="32"/>
      <c r="L86" s="32"/>
    </row>
    <row r="87" spans="9:12" s="18" customFormat="1">
      <c r="I87" s="32"/>
      <c r="J87" s="32"/>
      <c r="K87" s="32"/>
      <c r="L87" s="32"/>
    </row>
    <row r="88" spans="9:12" s="18" customFormat="1">
      <c r="I88" s="32"/>
      <c r="J88" s="32"/>
      <c r="K88" s="32"/>
      <c r="L88" s="32"/>
    </row>
    <row r="89" spans="9:12" s="18" customFormat="1">
      <c r="I89" s="32"/>
      <c r="J89" s="32"/>
      <c r="K89" s="32"/>
      <c r="L89" s="32"/>
    </row>
    <row r="90" spans="9:12" s="18" customFormat="1">
      <c r="I90" s="32"/>
      <c r="J90" s="32"/>
      <c r="K90" s="32"/>
      <c r="L90" s="32"/>
    </row>
    <row r="91" spans="9:12" s="18" customFormat="1">
      <c r="I91" s="32"/>
      <c r="J91" s="32"/>
      <c r="K91" s="32"/>
      <c r="L91" s="32"/>
    </row>
    <row r="92" spans="9:12" s="18" customFormat="1">
      <c r="I92" s="32"/>
      <c r="J92" s="32"/>
      <c r="K92" s="32"/>
      <c r="L92" s="32"/>
    </row>
    <row r="93" spans="9:12" s="18" customFormat="1">
      <c r="I93" s="32"/>
      <c r="J93" s="32"/>
      <c r="K93" s="32"/>
      <c r="L93" s="32"/>
    </row>
    <row r="94" spans="9:12" s="18" customFormat="1">
      <c r="I94" s="32"/>
      <c r="J94" s="32"/>
      <c r="K94" s="32"/>
      <c r="L94" s="32"/>
    </row>
    <row r="95" spans="9:12" s="18" customFormat="1">
      <c r="I95" s="32"/>
      <c r="J95" s="32"/>
      <c r="K95" s="32"/>
      <c r="L95" s="32"/>
    </row>
    <row r="96" spans="9:12" s="18" customFormat="1">
      <c r="I96" s="32"/>
      <c r="J96" s="32"/>
      <c r="K96" s="32"/>
      <c r="L96" s="32"/>
    </row>
    <row r="97" spans="9:12" s="18" customFormat="1">
      <c r="I97" s="32"/>
      <c r="J97" s="32"/>
      <c r="K97" s="32"/>
      <c r="L97" s="32"/>
    </row>
    <row r="98" spans="9:12" s="18" customFormat="1">
      <c r="I98" s="32"/>
      <c r="J98" s="32"/>
      <c r="K98" s="32"/>
      <c r="L98" s="32"/>
    </row>
    <row r="99" spans="9:12" s="18" customFormat="1">
      <c r="I99" s="32"/>
      <c r="J99" s="32"/>
      <c r="K99" s="32"/>
      <c r="L99" s="32"/>
    </row>
    <row r="100" spans="9:12" s="18" customFormat="1">
      <c r="I100" s="32"/>
      <c r="J100" s="32"/>
      <c r="K100" s="32"/>
      <c r="L100" s="32"/>
    </row>
    <row r="101" spans="9:12" s="18" customFormat="1">
      <c r="I101" s="32"/>
      <c r="J101" s="32"/>
      <c r="K101" s="32"/>
      <c r="L101" s="32"/>
    </row>
    <row r="102" spans="9:12" s="18" customFormat="1">
      <c r="I102" s="32"/>
      <c r="J102" s="32"/>
      <c r="K102" s="32"/>
      <c r="L102" s="32"/>
    </row>
    <row r="103" spans="9:12" s="18" customFormat="1">
      <c r="I103" s="32"/>
      <c r="J103" s="32"/>
      <c r="K103" s="32"/>
      <c r="L103" s="32"/>
    </row>
    <row r="104" spans="9:12" s="18" customFormat="1">
      <c r="I104" s="32"/>
      <c r="J104" s="32"/>
      <c r="K104" s="32"/>
      <c r="L104" s="32"/>
    </row>
    <row r="105" spans="9:12" s="18" customFormat="1">
      <c r="I105" s="32"/>
      <c r="J105" s="32"/>
      <c r="K105" s="32"/>
      <c r="L105" s="32"/>
    </row>
    <row r="106" spans="9:12" s="18" customFormat="1">
      <c r="I106" s="32"/>
      <c r="J106" s="32"/>
      <c r="K106" s="32"/>
      <c r="L106" s="32"/>
    </row>
    <row r="107" spans="9:12" s="18" customFormat="1">
      <c r="I107" s="32"/>
      <c r="J107" s="32"/>
      <c r="K107" s="32"/>
      <c r="L107" s="32"/>
    </row>
    <row r="108" spans="9:12" s="18" customFormat="1">
      <c r="I108" s="32"/>
      <c r="J108" s="32"/>
      <c r="K108" s="32"/>
      <c r="L108" s="32"/>
    </row>
    <row r="109" spans="9:12" s="18" customFormat="1">
      <c r="I109" s="32"/>
      <c r="J109" s="32"/>
      <c r="K109" s="32"/>
      <c r="L109" s="32"/>
    </row>
    <row r="110" spans="9:12" s="18" customFormat="1">
      <c r="I110" s="32"/>
      <c r="J110" s="32"/>
      <c r="K110" s="32"/>
      <c r="L110" s="32"/>
    </row>
    <row r="111" spans="9:12" s="18" customFormat="1">
      <c r="I111" s="32"/>
      <c r="J111" s="32"/>
      <c r="K111" s="32"/>
      <c r="L111" s="32"/>
    </row>
    <row r="112" spans="9:12" s="18" customFormat="1">
      <c r="I112" s="32"/>
      <c r="J112" s="32"/>
      <c r="K112" s="32"/>
      <c r="L112" s="32"/>
    </row>
    <row r="113" spans="9:12" s="18" customFormat="1">
      <c r="I113" s="32"/>
      <c r="J113" s="32"/>
      <c r="K113" s="32"/>
      <c r="L113" s="32"/>
    </row>
    <row r="114" spans="9:12" s="18" customFormat="1">
      <c r="I114" s="32"/>
      <c r="J114" s="32"/>
      <c r="K114" s="32"/>
      <c r="L114" s="32"/>
    </row>
    <row r="115" spans="9:12" s="18" customFormat="1">
      <c r="I115" s="32"/>
      <c r="J115" s="32"/>
      <c r="K115" s="32"/>
      <c r="L115" s="32"/>
    </row>
    <row r="116" spans="9:12" s="18" customFormat="1">
      <c r="I116" s="32"/>
      <c r="J116" s="32"/>
      <c r="K116" s="32"/>
      <c r="L116" s="32"/>
    </row>
    <row r="117" spans="9:12" s="18" customFormat="1">
      <c r="I117" s="32"/>
      <c r="J117" s="32"/>
      <c r="K117" s="32"/>
      <c r="L117" s="32"/>
    </row>
    <row r="118" spans="9:12" s="18" customFormat="1">
      <c r="I118" s="32"/>
      <c r="J118" s="32"/>
      <c r="K118" s="32"/>
      <c r="L118" s="32"/>
    </row>
    <row r="119" spans="9:12" s="18" customFormat="1">
      <c r="I119" s="32"/>
      <c r="J119" s="32"/>
      <c r="K119" s="32"/>
      <c r="L119" s="32"/>
    </row>
    <row r="120" spans="9:12" s="18" customFormat="1">
      <c r="I120" s="32"/>
      <c r="J120" s="32"/>
      <c r="K120" s="32"/>
      <c r="L120" s="32"/>
    </row>
    <row r="121" spans="9:12" s="18" customFormat="1">
      <c r="I121" s="32"/>
      <c r="J121" s="32"/>
      <c r="K121" s="32"/>
      <c r="L121" s="32"/>
    </row>
    <row r="122" spans="9:12" s="18" customFormat="1">
      <c r="I122" s="32"/>
      <c r="J122" s="32"/>
      <c r="K122" s="32"/>
      <c r="L122" s="32"/>
    </row>
    <row r="123" spans="9:12" s="18" customFormat="1">
      <c r="I123" s="32"/>
      <c r="J123" s="32"/>
      <c r="K123" s="32"/>
      <c r="L123" s="32"/>
    </row>
    <row r="124" spans="9:12" s="18" customFormat="1">
      <c r="I124" s="32"/>
      <c r="J124" s="32"/>
      <c r="K124" s="32"/>
      <c r="L124" s="32"/>
    </row>
    <row r="125" spans="9:12" s="18" customFormat="1">
      <c r="I125" s="32"/>
      <c r="J125" s="32"/>
      <c r="K125" s="32"/>
      <c r="L125" s="32"/>
    </row>
    <row r="126" spans="9:12" s="18" customFormat="1">
      <c r="I126" s="32"/>
      <c r="J126" s="32"/>
      <c r="K126" s="32"/>
      <c r="L126" s="32"/>
    </row>
    <row r="127" spans="9:12" s="18" customFormat="1">
      <c r="I127" s="32"/>
      <c r="J127" s="32"/>
      <c r="K127" s="32"/>
      <c r="L127" s="32"/>
    </row>
    <row r="128" spans="9:12" s="18" customFormat="1">
      <c r="I128" s="32"/>
      <c r="J128" s="32"/>
      <c r="K128" s="32"/>
      <c r="L128" s="32"/>
    </row>
    <row r="129" spans="9:12" s="18" customFormat="1">
      <c r="I129" s="32"/>
      <c r="J129" s="32"/>
      <c r="K129" s="32"/>
      <c r="L129" s="32"/>
    </row>
    <row r="130" spans="9:12" s="18" customFormat="1">
      <c r="I130" s="32"/>
      <c r="J130" s="32"/>
      <c r="K130" s="32"/>
      <c r="L130" s="32"/>
    </row>
    <row r="131" spans="9:12" s="18" customFormat="1">
      <c r="I131" s="32"/>
      <c r="J131" s="32"/>
      <c r="K131" s="32"/>
      <c r="L131" s="32"/>
    </row>
    <row r="132" spans="9:12" s="18" customFormat="1">
      <c r="I132" s="32"/>
      <c r="J132" s="32"/>
      <c r="K132" s="32"/>
      <c r="L132" s="32"/>
    </row>
    <row r="133" spans="9:12" s="18" customFormat="1">
      <c r="I133" s="32"/>
      <c r="J133" s="32"/>
      <c r="K133" s="32"/>
      <c r="L133" s="32"/>
    </row>
    <row r="134" spans="9:12" s="18" customFormat="1">
      <c r="I134" s="32"/>
      <c r="J134" s="32"/>
      <c r="K134" s="32"/>
      <c r="L134" s="32"/>
    </row>
    <row r="135" spans="9:12" s="18" customFormat="1">
      <c r="I135" s="32"/>
      <c r="J135" s="32"/>
      <c r="K135" s="32"/>
      <c r="L135" s="32"/>
    </row>
    <row r="136" spans="9:12" s="18" customFormat="1">
      <c r="I136" s="32"/>
      <c r="J136" s="32"/>
      <c r="K136" s="32"/>
      <c r="L136" s="32"/>
    </row>
    <row r="137" spans="9:12" s="18" customFormat="1">
      <c r="I137" s="32"/>
      <c r="J137" s="32"/>
      <c r="K137" s="32"/>
      <c r="L137" s="32"/>
    </row>
    <row r="138" spans="9:12" s="18" customFormat="1">
      <c r="I138" s="32"/>
      <c r="J138" s="32"/>
      <c r="K138" s="32"/>
      <c r="L138" s="32"/>
    </row>
    <row r="139" spans="9:12" s="18" customFormat="1">
      <c r="I139" s="32"/>
      <c r="J139" s="32"/>
      <c r="K139" s="32"/>
      <c r="L139" s="32"/>
    </row>
    <row r="140" spans="9:12" s="18" customFormat="1">
      <c r="I140" s="32"/>
      <c r="J140" s="32"/>
      <c r="K140" s="32"/>
      <c r="L140" s="32"/>
    </row>
    <row r="141" spans="9:12" s="18" customFormat="1">
      <c r="I141" s="32"/>
      <c r="J141" s="32"/>
      <c r="K141" s="32"/>
      <c r="L141" s="32"/>
    </row>
    <row r="142" spans="9:12" s="18" customFormat="1">
      <c r="I142" s="32"/>
      <c r="J142" s="32"/>
      <c r="K142" s="32"/>
      <c r="L142" s="32"/>
    </row>
    <row r="143" spans="9:12" s="18" customFormat="1">
      <c r="I143" s="32"/>
      <c r="J143" s="32"/>
      <c r="K143" s="32"/>
      <c r="L143" s="32"/>
    </row>
    <row r="144" spans="9:12" s="18" customFormat="1">
      <c r="I144" s="32"/>
      <c r="J144" s="32"/>
      <c r="K144" s="32"/>
      <c r="L144" s="32"/>
    </row>
    <row r="145" spans="9:12" s="18" customFormat="1">
      <c r="I145" s="32"/>
      <c r="J145" s="32"/>
      <c r="K145" s="32"/>
      <c r="L145" s="32"/>
    </row>
    <row r="146" spans="9:12" s="18" customFormat="1">
      <c r="I146" s="32"/>
      <c r="J146" s="32"/>
      <c r="K146" s="32"/>
      <c r="L146" s="32"/>
    </row>
    <row r="147" spans="9:12" s="18" customFormat="1">
      <c r="I147" s="32"/>
      <c r="J147" s="32"/>
      <c r="K147" s="32"/>
      <c r="L147" s="32"/>
    </row>
    <row r="148" spans="9:12" s="18" customFormat="1">
      <c r="I148" s="32"/>
      <c r="J148" s="32"/>
      <c r="K148" s="32"/>
      <c r="L148" s="32"/>
    </row>
    <row r="149" spans="9:12" s="18" customFormat="1">
      <c r="I149" s="32"/>
      <c r="J149" s="32"/>
      <c r="K149" s="32"/>
      <c r="L149" s="32"/>
    </row>
    <row r="150" spans="9:12" s="18" customFormat="1">
      <c r="I150" s="32"/>
      <c r="J150" s="32"/>
      <c r="K150" s="32"/>
      <c r="L150" s="32"/>
    </row>
    <row r="151" spans="9:12" s="18" customFormat="1">
      <c r="I151" s="32"/>
      <c r="J151" s="32"/>
      <c r="K151" s="32"/>
      <c r="L151" s="32"/>
    </row>
    <row r="152" spans="9:12" s="18" customFormat="1">
      <c r="I152" s="32"/>
      <c r="J152" s="32"/>
      <c r="K152" s="32"/>
      <c r="L152" s="32"/>
    </row>
    <row r="153" spans="9:12" s="18" customFormat="1">
      <c r="I153" s="32"/>
      <c r="J153" s="32"/>
      <c r="K153" s="32"/>
      <c r="L153" s="32"/>
    </row>
    <row r="154" spans="9:12" s="18" customFormat="1">
      <c r="I154" s="32"/>
      <c r="J154" s="32"/>
      <c r="K154" s="32"/>
      <c r="L154" s="32"/>
    </row>
    <row r="155" spans="9:12" s="18" customFormat="1">
      <c r="I155" s="32"/>
      <c r="J155" s="32"/>
      <c r="K155" s="32"/>
      <c r="L155" s="32"/>
    </row>
    <row r="156" spans="9:12" s="18" customFormat="1">
      <c r="I156" s="32"/>
      <c r="J156" s="32"/>
      <c r="K156" s="32"/>
      <c r="L156" s="32"/>
    </row>
    <row r="157" spans="9:12" s="18" customFormat="1">
      <c r="I157" s="32"/>
      <c r="J157" s="32"/>
      <c r="K157" s="32"/>
      <c r="L157" s="32"/>
    </row>
    <row r="158" spans="9:12" s="18" customFormat="1">
      <c r="I158" s="32"/>
      <c r="J158" s="32"/>
      <c r="K158" s="32"/>
      <c r="L158" s="32"/>
    </row>
    <row r="159" spans="9:12" s="18" customFormat="1">
      <c r="I159" s="32"/>
      <c r="J159" s="32"/>
      <c r="K159" s="32"/>
      <c r="L159" s="32"/>
    </row>
    <row r="160" spans="9:12" s="18" customFormat="1">
      <c r="I160" s="32"/>
      <c r="J160" s="32"/>
      <c r="K160" s="32"/>
      <c r="L160" s="32"/>
    </row>
    <row r="161" spans="9:12" s="18" customFormat="1">
      <c r="I161" s="32"/>
      <c r="J161" s="32"/>
      <c r="K161" s="32"/>
      <c r="L161" s="32"/>
    </row>
    <row r="162" spans="9:12" s="18" customFormat="1">
      <c r="I162" s="32"/>
      <c r="J162" s="32"/>
      <c r="K162" s="32"/>
      <c r="L162" s="32"/>
    </row>
    <row r="163" spans="9:12" s="18" customFormat="1">
      <c r="I163" s="32"/>
      <c r="J163" s="32"/>
      <c r="K163" s="32"/>
      <c r="L163" s="32"/>
    </row>
    <row r="164" spans="9:12" s="18" customFormat="1">
      <c r="I164" s="32"/>
      <c r="J164" s="32"/>
      <c r="K164" s="32"/>
      <c r="L164" s="32"/>
    </row>
    <row r="165" spans="9:12" s="18" customFormat="1">
      <c r="I165" s="32"/>
      <c r="J165" s="32"/>
      <c r="K165" s="32"/>
      <c r="L165" s="32"/>
    </row>
    <row r="166" spans="9:12" s="18" customFormat="1">
      <c r="I166" s="32"/>
      <c r="J166" s="32"/>
      <c r="K166" s="32"/>
      <c r="L166" s="32"/>
    </row>
    <row r="167" spans="9:12" s="18" customFormat="1">
      <c r="I167" s="32"/>
      <c r="J167" s="32"/>
      <c r="K167" s="32"/>
      <c r="L167" s="32"/>
    </row>
    <row r="168" spans="9:12" s="18" customFormat="1">
      <c r="I168" s="32"/>
      <c r="J168" s="32"/>
      <c r="K168" s="32"/>
      <c r="L168" s="32"/>
    </row>
    <row r="169" spans="9:12" s="18" customFormat="1">
      <c r="I169" s="32"/>
      <c r="J169" s="32"/>
      <c r="K169" s="32"/>
      <c r="L169" s="32"/>
    </row>
    <row r="170" spans="9:12" s="18" customFormat="1">
      <c r="I170" s="32"/>
      <c r="J170" s="32"/>
      <c r="K170" s="32"/>
      <c r="L170" s="32"/>
    </row>
    <row r="171" spans="9:12" s="18" customFormat="1">
      <c r="I171" s="32"/>
      <c r="J171" s="32"/>
      <c r="K171" s="32"/>
      <c r="L171" s="32"/>
    </row>
    <row r="172" spans="9:12" s="18" customFormat="1">
      <c r="I172" s="32"/>
      <c r="J172" s="32"/>
      <c r="K172" s="32"/>
      <c r="L172" s="32"/>
    </row>
    <row r="173" spans="9:12" s="18" customFormat="1">
      <c r="I173" s="32"/>
      <c r="J173" s="32"/>
      <c r="K173" s="32"/>
      <c r="L173" s="32"/>
    </row>
    <row r="174" spans="9:12" s="18" customFormat="1">
      <c r="I174" s="32"/>
      <c r="J174" s="32"/>
      <c r="K174" s="32"/>
      <c r="L174" s="32"/>
    </row>
    <row r="175" spans="9:12" s="18" customFormat="1">
      <c r="I175" s="32"/>
      <c r="J175" s="32"/>
      <c r="K175" s="32"/>
      <c r="L175" s="32"/>
    </row>
    <row r="176" spans="9:12" s="18" customFormat="1">
      <c r="I176" s="32"/>
      <c r="J176" s="32"/>
      <c r="K176" s="32"/>
      <c r="L176" s="32"/>
    </row>
    <row r="177" spans="9:12" s="18" customFormat="1">
      <c r="I177" s="32"/>
      <c r="J177" s="32"/>
      <c r="K177" s="32"/>
      <c r="L177" s="32"/>
    </row>
    <row r="178" spans="9:12" s="18" customFormat="1">
      <c r="I178" s="32"/>
      <c r="J178" s="32"/>
      <c r="K178" s="32"/>
      <c r="L178" s="32"/>
    </row>
    <row r="179" spans="9:12" s="18" customFormat="1">
      <c r="I179" s="32"/>
      <c r="J179" s="32"/>
      <c r="K179" s="32"/>
      <c r="L179" s="32"/>
    </row>
    <row r="180" spans="9:12" s="18" customFormat="1">
      <c r="I180" s="32"/>
      <c r="J180" s="32"/>
      <c r="K180" s="32"/>
      <c r="L180" s="32"/>
    </row>
    <row r="181" spans="9:12" s="18" customFormat="1">
      <c r="I181" s="32"/>
      <c r="J181" s="32"/>
      <c r="K181" s="32"/>
      <c r="L181" s="32"/>
    </row>
    <row r="182" spans="9:12" s="18" customFormat="1">
      <c r="I182" s="32"/>
      <c r="J182" s="32"/>
      <c r="K182" s="32"/>
      <c r="L182" s="32"/>
    </row>
    <row r="183" spans="9:12" s="18" customFormat="1">
      <c r="I183" s="32"/>
      <c r="J183" s="32"/>
      <c r="K183" s="32"/>
      <c r="L183" s="32"/>
    </row>
    <row r="184" spans="9:12" s="18" customFormat="1">
      <c r="I184" s="32"/>
      <c r="J184" s="32"/>
      <c r="K184" s="32"/>
      <c r="L184" s="32"/>
    </row>
    <row r="185" spans="9:12" s="18" customFormat="1">
      <c r="I185" s="32"/>
      <c r="J185" s="32"/>
      <c r="K185" s="32"/>
      <c r="L185" s="32"/>
    </row>
    <row r="186" spans="9:12" s="18" customFormat="1">
      <c r="I186" s="32"/>
      <c r="J186" s="32"/>
      <c r="K186" s="32"/>
      <c r="L186" s="32"/>
    </row>
    <row r="187" spans="9:12" s="18" customFormat="1">
      <c r="I187" s="32"/>
      <c r="J187" s="32"/>
      <c r="K187" s="32"/>
      <c r="L187" s="32"/>
    </row>
    <row r="188" spans="9:12" s="18" customFormat="1">
      <c r="I188" s="32"/>
      <c r="J188" s="32"/>
      <c r="K188" s="32"/>
      <c r="L188" s="32"/>
    </row>
    <row r="189" spans="9:12" s="18" customFormat="1">
      <c r="I189" s="32"/>
      <c r="J189" s="32"/>
      <c r="K189" s="32"/>
      <c r="L189" s="32"/>
    </row>
    <row r="190" spans="9:12" s="18" customFormat="1">
      <c r="I190" s="32"/>
      <c r="J190" s="32"/>
      <c r="K190" s="32"/>
      <c r="L190" s="32"/>
    </row>
    <row r="191" spans="9:12" s="18" customFormat="1">
      <c r="I191" s="32"/>
      <c r="J191" s="32"/>
      <c r="K191" s="32"/>
      <c r="L191" s="32"/>
    </row>
    <row r="192" spans="9:12" s="18" customFormat="1">
      <c r="I192" s="32"/>
      <c r="J192" s="32"/>
      <c r="K192" s="32"/>
      <c r="L192" s="32"/>
    </row>
    <row r="193" spans="9:12" s="18" customFormat="1">
      <c r="I193" s="32"/>
      <c r="J193" s="32"/>
      <c r="K193" s="32"/>
      <c r="L193" s="32"/>
    </row>
    <row r="194" spans="9:12" s="18" customFormat="1">
      <c r="I194" s="32"/>
      <c r="J194" s="32"/>
      <c r="K194" s="32"/>
      <c r="L194" s="32"/>
    </row>
    <row r="195" spans="9:12" s="18" customFormat="1">
      <c r="I195" s="32"/>
      <c r="J195" s="32"/>
      <c r="K195" s="32"/>
      <c r="L195" s="32"/>
    </row>
    <row r="196" spans="9:12" s="18" customFormat="1">
      <c r="I196" s="32"/>
      <c r="J196" s="32"/>
      <c r="K196" s="32"/>
      <c r="L196" s="32"/>
    </row>
    <row r="197" spans="9:12" s="18" customFormat="1">
      <c r="I197" s="32"/>
      <c r="J197" s="32"/>
      <c r="K197" s="32"/>
      <c r="L197" s="32"/>
    </row>
    <row r="198" spans="9:12" s="18" customFormat="1">
      <c r="I198" s="32"/>
      <c r="J198" s="32"/>
      <c r="K198" s="32"/>
      <c r="L198" s="32"/>
    </row>
    <row r="199" spans="9:12" s="18" customFormat="1">
      <c r="I199" s="32"/>
      <c r="J199" s="32"/>
      <c r="K199" s="32"/>
      <c r="L199" s="32"/>
    </row>
    <row r="200" spans="9:12" s="18" customFormat="1">
      <c r="I200" s="32"/>
      <c r="J200" s="32"/>
      <c r="K200" s="32"/>
      <c r="L200" s="32"/>
    </row>
    <row r="201" spans="9:12" s="18" customFormat="1">
      <c r="I201" s="32"/>
      <c r="J201" s="32"/>
      <c r="K201" s="32"/>
      <c r="L201" s="32"/>
    </row>
    <row r="202" spans="9:12" s="18" customFormat="1">
      <c r="I202" s="32"/>
      <c r="J202" s="32"/>
      <c r="K202" s="32"/>
      <c r="L202" s="32"/>
    </row>
    <row r="203" spans="9:12" s="18" customFormat="1">
      <c r="I203" s="32"/>
      <c r="J203" s="32"/>
      <c r="K203" s="32"/>
      <c r="L203" s="32"/>
    </row>
    <row r="204" spans="9:12" s="18" customFormat="1">
      <c r="I204" s="32"/>
      <c r="J204" s="32"/>
      <c r="K204" s="32"/>
      <c r="L204" s="32"/>
    </row>
    <row r="205" spans="9:12" s="18" customFormat="1">
      <c r="I205" s="32"/>
      <c r="J205" s="32"/>
      <c r="K205" s="32"/>
      <c r="L205" s="32"/>
    </row>
    <row r="206" spans="9:12" s="18" customFormat="1">
      <c r="I206" s="32"/>
      <c r="J206" s="32"/>
      <c r="K206" s="32"/>
      <c r="L206" s="32"/>
    </row>
    <row r="207" spans="9:12" s="18" customFormat="1">
      <c r="I207" s="32"/>
      <c r="J207" s="32"/>
      <c r="K207" s="32"/>
      <c r="L207" s="32"/>
    </row>
    <row r="208" spans="9:12" s="18" customFormat="1">
      <c r="I208" s="32"/>
      <c r="J208" s="32"/>
      <c r="K208" s="32"/>
      <c r="L208" s="32"/>
    </row>
    <row r="209" spans="9:12" s="18" customFormat="1">
      <c r="I209" s="32"/>
      <c r="J209" s="32"/>
      <c r="K209" s="32"/>
      <c r="L209" s="32"/>
    </row>
    <row r="210" spans="9:12" s="18" customFormat="1">
      <c r="I210" s="32"/>
      <c r="J210" s="32"/>
      <c r="K210" s="32"/>
      <c r="L210" s="32"/>
    </row>
    <row r="211" spans="9:12" s="18" customFormat="1">
      <c r="I211" s="32"/>
      <c r="J211" s="32"/>
      <c r="K211" s="32"/>
      <c r="L211" s="32"/>
    </row>
    <row r="212" spans="9:12" s="18" customFormat="1">
      <c r="I212" s="32"/>
      <c r="J212" s="32"/>
      <c r="K212" s="32"/>
      <c r="L212" s="32"/>
    </row>
    <row r="213" spans="9:12" s="18" customFormat="1">
      <c r="I213" s="32"/>
      <c r="J213" s="32"/>
      <c r="K213" s="32"/>
      <c r="L213" s="32"/>
    </row>
    <row r="214" spans="9:12" s="18" customFormat="1">
      <c r="I214" s="32"/>
      <c r="J214" s="32"/>
      <c r="K214" s="32"/>
      <c r="L214" s="32"/>
    </row>
    <row r="215" spans="9:12" s="18" customFormat="1">
      <c r="I215" s="32"/>
      <c r="J215" s="32"/>
      <c r="K215" s="32"/>
      <c r="L215" s="32"/>
    </row>
    <row r="216" spans="9:12" s="18" customFormat="1">
      <c r="I216" s="32"/>
      <c r="J216" s="32"/>
      <c r="K216" s="32"/>
      <c r="L216" s="32"/>
    </row>
    <row r="217" spans="9:12" s="18" customFormat="1">
      <c r="I217" s="32"/>
      <c r="J217" s="32"/>
      <c r="K217" s="32"/>
      <c r="L217" s="32"/>
    </row>
    <row r="218" spans="9:12" s="18" customFormat="1">
      <c r="I218" s="32"/>
      <c r="J218" s="32"/>
      <c r="K218" s="32"/>
      <c r="L218" s="32"/>
    </row>
    <row r="219" spans="9:12" s="18" customFormat="1">
      <c r="I219" s="32"/>
      <c r="J219" s="32"/>
      <c r="K219" s="32"/>
      <c r="L219" s="32"/>
    </row>
    <row r="220" spans="9:12" s="18" customFormat="1">
      <c r="I220" s="32"/>
      <c r="J220" s="32"/>
      <c r="K220" s="32"/>
      <c r="L220" s="32"/>
    </row>
    <row r="221" spans="9:12" s="18" customFormat="1">
      <c r="I221" s="32"/>
      <c r="J221" s="32"/>
      <c r="K221" s="32"/>
      <c r="L221" s="32"/>
    </row>
    <row r="222" spans="9:12" s="18" customFormat="1">
      <c r="I222" s="32"/>
      <c r="J222" s="32"/>
      <c r="K222" s="32"/>
      <c r="L222" s="32"/>
    </row>
    <row r="223" spans="9:12" s="18" customFormat="1">
      <c r="I223" s="32"/>
      <c r="J223" s="32"/>
      <c r="K223" s="32"/>
      <c r="L223" s="32"/>
    </row>
    <row r="224" spans="9:12" s="18" customFormat="1">
      <c r="I224" s="32"/>
      <c r="J224" s="32"/>
      <c r="K224" s="32"/>
      <c r="L224" s="32"/>
    </row>
    <row r="225" spans="9:12" s="18" customFormat="1">
      <c r="I225" s="32"/>
      <c r="J225" s="32"/>
      <c r="K225" s="32"/>
      <c r="L225" s="32"/>
    </row>
    <row r="226" spans="9:12" s="18" customFormat="1">
      <c r="I226" s="32"/>
      <c r="J226" s="32"/>
      <c r="K226" s="32"/>
      <c r="L226" s="32"/>
    </row>
    <row r="227" spans="9:12" s="18" customFormat="1">
      <c r="I227" s="32"/>
      <c r="J227" s="32"/>
      <c r="K227" s="32"/>
      <c r="L227" s="32"/>
    </row>
    <row r="228" spans="9:12" s="18" customFormat="1">
      <c r="I228" s="32"/>
      <c r="J228" s="32"/>
      <c r="K228" s="32"/>
      <c r="L228" s="32"/>
    </row>
    <row r="229" spans="9:12" s="18" customFormat="1">
      <c r="I229" s="32"/>
      <c r="J229" s="32"/>
      <c r="K229" s="32"/>
      <c r="L229" s="32"/>
    </row>
    <row r="230" spans="9:12" s="18" customFormat="1">
      <c r="I230" s="32"/>
      <c r="J230" s="32"/>
      <c r="K230" s="32"/>
      <c r="L230" s="32"/>
    </row>
    <row r="231" spans="9:12" s="18" customFormat="1">
      <c r="I231" s="32"/>
      <c r="J231" s="32"/>
      <c r="K231" s="32"/>
      <c r="L231" s="32"/>
    </row>
    <row r="232" spans="9:12" s="18" customFormat="1">
      <c r="I232" s="32"/>
      <c r="J232" s="32"/>
      <c r="K232" s="32"/>
      <c r="L232" s="32"/>
    </row>
    <row r="233" spans="9:12" s="18" customFormat="1">
      <c r="I233" s="32"/>
      <c r="J233" s="32"/>
      <c r="K233" s="32"/>
      <c r="L233" s="32"/>
    </row>
    <row r="234" spans="9:12" s="18" customFormat="1">
      <c r="I234" s="32"/>
      <c r="J234" s="32"/>
      <c r="K234" s="32"/>
      <c r="L234" s="32"/>
    </row>
    <row r="235" spans="9:12" s="18" customFormat="1">
      <c r="I235" s="32"/>
      <c r="J235" s="32"/>
      <c r="K235" s="32"/>
      <c r="L235" s="32"/>
    </row>
    <row r="236" spans="9:12" s="18" customFormat="1">
      <c r="I236" s="32"/>
      <c r="J236" s="32"/>
      <c r="K236" s="32"/>
      <c r="L236" s="32"/>
    </row>
    <row r="237" spans="9:12" s="18" customFormat="1">
      <c r="I237" s="32"/>
      <c r="J237" s="32"/>
      <c r="K237" s="32"/>
      <c r="L237" s="32"/>
    </row>
    <row r="238" spans="9:12" s="18" customFormat="1">
      <c r="I238" s="32"/>
      <c r="J238" s="32"/>
      <c r="K238" s="32"/>
      <c r="L238" s="32"/>
    </row>
    <row r="239" spans="9:12" s="18" customFormat="1">
      <c r="I239" s="32"/>
      <c r="J239" s="32"/>
      <c r="K239" s="32"/>
      <c r="L239" s="32"/>
    </row>
    <row r="240" spans="9:12" s="18" customFormat="1">
      <c r="I240" s="32"/>
      <c r="J240" s="32"/>
      <c r="K240" s="32"/>
      <c r="L240" s="32"/>
    </row>
    <row r="241" spans="9:12" s="18" customFormat="1">
      <c r="I241" s="32"/>
      <c r="J241" s="32"/>
      <c r="K241" s="32"/>
      <c r="L241" s="32"/>
    </row>
    <row r="242" spans="9:12" s="18" customFormat="1">
      <c r="I242" s="32"/>
      <c r="J242" s="32"/>
      <c r="K242" s="32"/>
      <c r="L242" s="32"/>
    </row>
    <row r="243" spans="9:12" s="18" customFormat="1">
      <c r="I243" s="32"/>
      <c r="J243" s="32"/>
      <c r="K243" s="32"/>
      <c r="L243" s="32"/>
    </row>
    <row r="244" spans="9:12" s="18" customFormat="1">
      <c r="I244" s="32"/>
      <c r="J244" s="32"/>
      <c r="K244" s="32"/>
      <c r="L244" s="32"/>
    </row>
    <row r="245" spans="9:12" s="18" customFormat="1">
      <c r="I245" s="32"/>
      <c r="J245" s="32"/>
      <c r="K245" s="32"/>
      <c r="L245" s="32"/>
    </row>
    <row r="246" spans="9:12" s="18" customFormat="1">
      <c r="I246" s="32"/>
      <c r="J246" s="32"/>
      <c r="K246" s="32"/>
      <c r="L246" s="32"/>
    </row>
    <row r="247" spans="9:12" s="18" customFormat="1">
      <c r="I247" s="32"/>
      <c r="J247" s="32"/>
      <c r="K247" s="32"/>
      <c r="L247" s="32"/>
    </row>
    <row r="248" spans="9:12" s="18" customFormat="1">
      <c r="I248" s="32"/>
      <c r="J248" s="32"/>
      <c r="K248" s="32"/>
      <c r="L248" s="32"/>
    </row>
    <row r="249" spans="9:12" s="18" customFormat="1">
      <c r="I249" s="32"/>
      <c r="J249" s="32"/>
      <c r="K249" s="32"/>
      <c r="L249" s="32"/>
    </row>
    <row r="250" spans="9:12" s="18" customFormat="1">
      <c r="I250" s="32"/>
      <c r="J250" s="32"/>
      <c r="K250" s="32"/>
      <c r="L250" s="32"/>
    </row>
    <row r="251" spans="9:12" s="18" customFormat="1">
      <c r="I251" s="32"/>
      <c r="J251" s="32"/>
      <c r="K251" s="32"/>
      <c r="L251" s="32"/>
    </row>
    <row r="252" spans="9:12" s="18" customFormat="1">
      <c r="I252" s="32"/>
      <c r="J252" s="32"/>
      <c r="K252" s="32"/>
      <c r="L252" s="32"/>
    </row>
    <row r="253" spans="9:12" s="18" customFormat="1">
      <c r="I253" s="32"/>
      <c r="J253" s="32"/>
      <c r="K253" s="32"/>
      <c r="L253" s="32"/>
    </row>
    <row r="254" spans="9:12" s="18" customFormat="1">
      <c r="I254" s="32"/>
      <c r="J254" s="32"/>
      <c r="K254" s="32"/>
      <c r="L254" s="32"/>
    </row>
    <row r="255" spans="9:12" s="18" customFormat="1">
      <c r="I255" s="32"/>
      <c r="J255" s="32"/>
      <c r="K255" s="32"/>
      <c r="L255" s="32"/>
    </row>
    <row r="256" spans="9:12" s="18" customFormat="1">
      <c r="I256" s="32"/>
      <c r="J256" s="32"/>
      <c r="K256" s="32"/>
      <c r="L256" s="32"/>
    </row>
    <row r="257" spans="9:12" s="18" customFormat="1">
      <c r="I257" s="32"/>
      <c r="J257" s="32"/>
      <c r="K257" s="32"/>
      <c r="L257" s="32"/>
    </row>
    <row r="258" spans="9:12" s="18" customFormat="1">
      <c r="I258" s="32"/>
      <c r="J258" s="32"/>
      <c r="K258" s="32"/>
      <c r="L258" s="32"/>
    </row>
    <row r="259" spans="9:12" s="18" customFormat="1">
      <c r="I259" s="32"/>
      <c r="J259" s="32"/>
      <c r="K259" s="32"/>
      <c r="L259" s="32"/>
    </row>
    <row r="260" spans="9:12" s="18" customFormat="1">
      <c r="I260" s="32"/>
      <c r="J260" s="32"/>
      <c r="K260" s="32"/>
      <c r="L260" s="32"/>
    </row>
    <row r="261" spans="9:12" s="18" customFormat="1">
      <c r="I261" s="32"/>
      <c r="J261" s="32"/>
      <c r="K261" s="32"/>
      <c r="L261" s="32"/>
    </row>
    <row r="262" spans="9:12" s="18" customFormat="1">
      <c r="I262" s="32"/>
      <c r="J262" s="32"/>
      <c r="K262" s="32"/>
      <c r="L262" s="32"/>
    </row>
    <row r="263" spans="9:12" s="18" customFormat="1">
      <c r="I263" s="32"/>
      <c r="J263" s="32"/>
      <c r="K263" s="32"/>
      <c r="L263" s="32"/>
    </row>
    <row r="264" spans="9:12" s="18" customFormat="1">
      <c r="I264" s="32"/>
      <c r="J264" s="32"/>
      <c r="K264" s="32"/>
      <c r="L264" s="32"/>
    </row>
    <row r="265" spans="9:12" s="18" customFormat="1">
      <c r="I265" s="32"/>
      <c r="J265" s="32"/>
      <c r="K265" s="32"/>
      <c r="L265" s="32"/>
    </row>
    <row r="266" spans="9:12" s="18" customFormat="1">
      <c r="I266" s="32"/>
      <c r="J266" s="32"/>
      <c r="K266" s="32"/>
      <c r="L266" s="32"/>
    </row>
    <row r="267" spans="9:12" s="18" customFormat="1">
      <c r="I267" s="32"/>
      <c r="J267" s="32"/>
      <c r="K267" s="32"/>
      <c r="L267" s="32"/>
    </row>
    <row r="268" spans="9:12" s="18" customFormat="1">
      <c r="I268" s="32"/>
      <c r="J268" s="32"/>
      <c r="K268" s="32"/>
      <c r="L268" s="32"/>
    </row>
    <row r="269" spans="9:12" s="18" customFormat="1">
      <c r="I269" s="32"/>
      <c r="J269" s="32"/>
      <c r="K269" s="32"/>
      <c r="L269" s="32"/>
    </row>
    <row r="270" spans="9:12" s="18" customFormat="1">
      <c r="I270" s="32"/>
      <c r="J270" s="32"/>
      <c r="K270" s="32"/>
      <c r="L270" s="32"/>
    </row>
    <row r="271" spans="9:12" s="18" customFormat="1">
      <c r="I271" s="32"/>
      <c r="J271" s="32"/>
      <c r="K271" s="32"/>
      <c r="L271" s="32"/>
    </row>
    <row r="272" spans="9:12" s="18" customFormat="1">
      <c r="I272" s="32"/>
      <c r="J272" s="32"/>
      <c r="K272" s="32"/>
      <c r="L272" s="32"/>
    </row>
    <row r="273" spans="9:12" s="18" customFormat="1">
      <c r="I273" s="32"/>
      <c r="J273" s="32"/>
      <c r="K273" s="32"/>
      <c r="L273" s="32"/>
    </row>
    <row r="274" spans="9:12" s="18" customFormat="1">
      <c r="I274" s="32"/>
      <c r="J274" s="32"/>
      <c r="K274" s="32"/>
      <c r="L274" s="32"/>
    </row>
    <row r="275" spans="9:12" s="18" customFormat="1">
      <c r="I275" s="32"/>
      <c r="J275" s="32"/>
      <c r="K275" s="32"/>
      <c r="L275" s="32"/>
    </row>
    <row r="276" spans="9:12" s="18" customFormat="1">
      <c r="I276" s="32"/>
      <c r="J276" s="32"/>
      <c r="K276" s="32"/>
      <c r="L276" s="32"/>
    </row>
    <row r="277" spans="9:12" s="18" customFormat="1">
      <c r="I277" s="32"/>
      <c r="J277" s="32"/>
      <c r="K277" s="32"/>
      <c r="L277" s="32"/>
    </row>
    <row r="278" spans="9:12" s="18" customFormat="1">
      <c r="I278" s="32"/>
      <c r="J278" s="32"/>
      <c r="K278" s="32"/>
      <c r="L278" s="32"/>
    </row>
    <row r="279" spans="9:12" s="18" customFormat="1">
      <c r="I279" s="32"/>
      <c r="J279" s="32"/>
      <c r="K279" s="32"/>
      <c r="L279" s="32"/>
    </row>
    <row r="280" spans="9:12" s="18" customFormat="1">
      <c r="I280" s="32"/>
      <c r="J280" s="32"/>
      <c r="K280" s="32"/>
      <c r="L280" s="32"/>
    </row>
    <row r="281" spans="9:12" s="18" customFormat="1">
      <c r="I281" s="32"/>
      <c r="J281" s="32"/>
      <c r="K281" s="32"/>
      <c r="L281" s="32"/>
    </row>
    <row r="282" spans="9:12" s="18" customFormat="1">
      <c r="I282" s="32"/>
      <c r="J282" s="32"/>
      <c r="K282" s="32"/>
      <c r="L282" s="32"/>
    </row>
    <row r="283" spans="9:12" s="18" customFormat="1">
      <c r="I283" s="32"/>
      <c r="J283" s="32"/>
      <c r="K283" s="32"/>
      <c r="L283" s="32"/>
    </row>
    <row r="284" spans="9:12" s="18" customFormat="1">
      <c r="I284" s="32"/>
      <c r="J284" s="32"/>
      <c r="K284" s="32"/>
      <c r="L284" s="32"/>
    </row>
    <row r="285" spans="9:12" s="18" customFormat="1">
      <c r="I285" s="32"/>
      <c r="J285" s="32"/>
      <c r="K285" s="32"/>
      <c r="L285" s="32"/>
    </row>
    <row r="286" spans="9:12" s="18" customFormat="1">
      <c r="I286" s="32"/>
      <c r="J286" s="32"/>
      <c r="K286" s="32"/>
      <c r="L286" s="32"/>
    </row>
    <row r="287" spans="9:12" s="18" customFormat="1">
      <c r="I287" s="32"/>
      <c r="J287" s="32"/>
      <c r="K287" s="32"/>
      <c r="L287" s="32"/>
    </row>
    <row r="288" spans="9:12" s="18" customFormat="1">
      <c r="I288" s="32"/>
      <c r="J288" s="32"/>
      <c r="K288" s="32"/>
      <c r="L288" s="32"/>
    </row>
    <row r="289" spans="9:12" s="18" customFormat="1">
      <c r="I289" s="32"/>
      <c r="J289" s="32"/>
      <c r="K289" s="32"/>
      <c r="L289" s="32"/>
    </row>
    <row r="290" spans="9:12" s="18" customFormat="1">
      <c r="I290" s="32"/>
      <c r="J290" s="32"/>
      <c r="K290" s="32"/>
      <c r="L290" s="32"/>
    </row>
    <row r="291" spans="9:12" s="18" customFormat="1">
      <c r="I291" s="32"/>
      <c r="J291" s="32"/>
      <c r="K291" s="32"/>
      <c r="L291" s="32"/>
    </row>
    <row r="292" spans="9:12" s="18" customFormat="1">
      <c r="I292" s="32"/>
      <c r="J292" s="32"/>
      <c r="K292" s="32"/>
      <c r="L292" s="32"/>
    </row>
    <row r="293" spans="9:12" s="18" customFormat="1">
      <c r="I293" s="32"/>
      <c r="J293" s="32"/>
      <c r="K293" s="32"/>
      <c r="L293" s="32"/>
    </row>
    <row r="294" spans="9:12" s="18" customFormat="1">
      <c r="I294" s="32"/>
      <c r="J294" s="32"/>
      <c r="K294" s="32"/>
      <c r="L294" s="32"/>
    </row>
    <row r="295" spans="9:12" s="18" customFormat="1">
      <c r="I295" s="32"/>
      <c r="J295" s="32"/>
      <c r="K295" s="32"/>
      <c r="L295" s="32"/>
    </row>
    <row r="296" spans="9:12" s="18" customFormat="1">
      <c r="I296" s="32"/>
      <c r="J296" s="32"/>
      <c r="K296" s="32"/>
      <c r="L296" s="32"/>
    </row>
    <row r="297" spans="9:12" s="18" customFormat="1">
      <c r="I297" s="32"/>
      <c r="J297" s="32"/>
      <c r="K297" s="32"/>
      <c r="L297" s="32"/>
    </row>
    <row r="298" spans="9:12" s="18" customFormat="1">
      <c r="I298" s="32"/>
      <c r="J298" s="32"/>
      <c r="K298" s="32"/>
      <c r="L298" s="32"/>
    </row>
    <row r="299" spans="9:12" s="18" customFormat="1">
      <c r="I299" s="32"/>
      <c r="J299" s="32"/>
      <c r="K299" s="32"/>
      <c r="L299" s="32"/>
    </row>
    <row r="300" spans="9:12" s="18" customFormat="1">
      <c r="I300" s="32"/>
      <c r="J300" s="32"/>
      <c r="K300" s="32"/>
      <c r="L300" s="32"/>
    </row>
    <row r="301" spans="9:12" s="18" customFormat="1">
      <c r="I301" s="32"/>
      <c r="J301" s="32"/>
      <c r="K301" s="32"/>
      <c r="L301" s="32"/>
    </row>
    <row r="302" spans="9:12" s="18" customFormat="1">
      <c r="I302" s="32"/>
      <c r="J302" s="32"/>
      <c r="K302" s="32"/>
      <c r="L302" s="32"/>
    </row>
    <row r="303" spans="9:12" s="18" customFormat="1">
      <c r="I303" s="32"/>
      <c r="J303" s="32"/>
      <c r="K303" s="32"/>
      <c r="L303" s="32"/>
    </row>
    <row r="304" spans="9:12" s="18" customFormat="1">
      <c r="I304" s="32"/>
      <c r="J304" s="32"/>
      <c r="K304" s="32"/>
      <c r="L304" s="32"/>
    </row>
    <row r="305" spans="9:12" s="18" customFormat="1">
      <c r="I305" s="32"/>
      <c r="J305" s="32"/>
      <c r="K305" s="32"/>
      <c r="L305" s="32"/>
    </row>
    <row r="306" spans="9:12" s="18" customFormat="1">
      <c r="I306" s="32"/>
      <c r="J306" s="32"/>
      <c r="K306" s="32"/>
      <c r="L306" s="32"/>
    </row>
    <row r="307" spans="9:12" s="18" customFormat="1">
      <c r="I307" s="32"/>
      <c r="J307" s="32"/>
      <c r="K307" s="32"/>
      <c r="L307" s="32"/>
    </row>
    <row r="308" spans="9:12" s="18" customFormat="1">
      <c r="I308" s="32"/>
      <c r="J308" s="32"/>
      <c r="K308" s="32"/>
      <c r="L308" s="32"/>
    </row>
    <row r="309" spans="9:12" s="18" customFormat="1">
      <c r="I309" s="32"/>
      <c r="J309" s="32"/>
      <c r="K309" s="32"/>
      <c r="L309" s="32"/>
    </row>
    <row r="310" spans="9:12" s="18" customFormat="1">
      <c r="I310" s="32"/>
      <c r="J310" s="32"/>
      <c r="K310" s="32"/>
      <c r="L310" s="32"/>
    </row>
    <row r="311" spans="9:12" s="18" customFormat="1">
      <c r="I311" s="32"/>
      <c r="J311" s="32"/>
      <c r="K311" s="32"/>
      <c r="L311" s="32"/>
    </row>
    <row r="312" spans="9:12" s="18" customFormat="1">
      <c r="I312" s="32"/>
      <c r="J312" s="32"/>
      <c r="K312" s="32"/>
      <c r="L312" s="32"/>
    </row>
    <row r="313" spans="9:12" s="18" customFormat="1">
      <c r="I313" s="32"/>
      <c r="J313" s="32"/>
      <c r="K313" s="32"/>
      <c r="L313" s="32"/>
    </row>
    <row r="314" spans="9:12" s="18" customFormat="1">
      <c r="I314" s="32"/>
      <c r="J314" s="32"/>
      <c r="K314" s="32"/>
      <c r="L314" s="32"/>
    </row>
    <row r="315" spans="9:12" s="18" customFormat="1">
      <c r="I315" s="32"/>
      <c r="J315" s="32"/>
      <c r="K315" s="32"/>
      <c r="L315" s="32"/>
    </row>
    <row r="316" spans="9:12" s="18" customFormat="1">
      <c r="I316" s="32"/>
      <c r="J316" s="32"/>
      <c r="K316" s="32"/>
      <c r="L316" s="32"/>
    </row>
    <row r="317" spans="9:12" s="18" customFormat="1">
      <c r="I317" s="32"/>
      <c r="J317" s="32"/>
      <c r="K317" s="32"/>
      <c r="L317" s="32"/>
    </row>
    <row r="318" spans="9:12" s="18" customFormat="1">
      <c r="I318" s="32"/>
      <c r="J318" s="32"/>
      <c r="K318" s="32"/>
      <c r="L318" s="32"/>
    </row>
    <row r="319" spans="9:12" s="18" customFormat="1">
      <c r="I319" s="32"/>
      <c r="J319" s="32"/>
      <c r="K319" s="32"/>
      <c r="L319" s="32"/>
    </row>
    <row r="320" spans="9:12" s="18" customFormat="1">
      <c r="I320" s="32"/>
      <c r="J320" s="32"/>
      <c r="K320" s="32"/>
      <c r="L320" s="32"/>
    </row>
    <row r="321" spans="9:12" s="18" customFormat="1">
      <c r="I321" s="32"/>
      <c r="J321" s="32"/>
      <c r="K321" s="32"/>
      <c r="L321" s="32"/>
    </row>
    <row r="322" spans="9:12" s="18" customFormat="1">
      <c r="I322" s="32"/>
      <c r="J322" s="32"/>
      <c r="K322" s="32"/>
      <c r="L322" s="32"/>
    </row>
    <row r="323" spans="9:12" s="18" customFormat="1">
      <c r="I323" s="32"/>
      <c r="J323" s="32"/>
      <c r="K323" s="32"/>
      <c r="L323" s="32"/>
    </row>
    <row r="324" spans="9:12" s="18" customFormat="1">
      <c r="I324" s="32"/>
      <c r="J324" s="32"/>
      <c r="K324" s="32"/>
      <c r="L324" s="32"/>
    </row>
    <row r="325" spans="9:12" s="18" customFormat="1">
      <c r="I325" s="32"/>
      <c r="J325" s="32"/>
      <c r="K325" s="32"/>
      <c r="L325" s="32"/>
    </row>
    <row r="326" spans="9:12" s="18" customFormat="1">
      <c r="I326" s="32"/>
      <c r="J326" s="32"/>
      <c r="K326" s="32"/>
      <c r="L326" s="32"/>
    </row>
    <row r="327" spans="9:12" s="18" customFormat="1">
      <c r="I327" s="32"/>
      <c r="J327" s="32"/>
      <c r="K327" s="32"/>
      <c r="L327" s="32"/>
    </row>
    <row r="328" spans="9:12" s="18" customFormat="1">
      <c r="I328" s="32"/>
      <c r="J328" s="32"/>
      <c r="K328" s="32"/>
      <c r="L328" s="32"/>
    </row>
    <row r="329" spans="9:12" s="18" customFormat="1">
      <c r="I329" s="32"/>
      <c r="J329" s="32"/>
      <c r="K329" s="32"/>
      <c r="L329" s="32"/>
    </row>
    <row r="330" spans="9:12" s="18" customFormat="1">
      <c r="I330" s="32"/>
      <c r="J330" s="32"/>
      <c r="K330" s="32"/>
      <c r="L330" s="32"/>
    </row>
    <row r="331" spans="9:12" s="18" customFormat="1">
      <c r="I331" s="32"/>
      <c r="J331" s="32"/>
      <c r="K331" s="32"/>
      <c r="L331" s="32"/>
    </row>
    <row r="332" spans="9:12" s="18" customFormat="1">
      <c r="I332" s="32"/>
      <c r="J332" s="32"/>
      <c r="K332" s="32"/>
      <c r="L332" s="32"/>
    </row>
    <row r="333" spans="9:12" s="18" customFormat="1">
      <c r="I333" s="32"/>
      <c r="J333" s="32"/>
      <c r="K333" s="32"/>
      <c r="L333" s="32"/>
    </row>
    <row r="334" spans="9:12" s="18" customFormat="1">
      <c r="I334" s="32"/>
      <c r="J334" s="32"/>
      <c r="K334" s="32"/>
      <c r="L334" s="32"/>
    </row>
    <row r="335" spans="9:12" s="18" customFormat="1">
      <c r="I335" s="32"/>
      <c r="J335" s="32"/>
      <c r="K335" s="32"/>
      <c r="L335" s="32"/>
    </row>
    <row r="336" spans="9:12" s="18" customFormat="1">
      <c r="I336" s="32"/>
      <c r="J336" s="32"/>
      <c r="K336" s="32"/>
      <c r="L336" s="32"/>
    </row>
    <row r="337" spans="9:12" s="18" customFormat="1">
      <c r="I337" s="32"/>
      <c r="J337" s="32"/>
      <c r="K337" s="32"/>
      <c r="L337" s="32"/>
    </row>
    <row r="338" spans="9:12" s="18" customFormat="1">
      <c r="I338" s="32"/>
      <c r="J338" s="32"/>
      <c r="K338" s="32"/>
      <c r="L338" s="32"/>
    </row>
    <row r="339" spans="9:12" s="18" customFormat="1">
      <c r="I339" s="32"/>
      <c r="J339" s="32"/>
      <c r="K339" s="32"/>
      <c r="L339" s="32"/>
    </row>
    <row r="340" spans="9:12" s="18" customFormat="1">
      <c r="I340" s="32"/>
      <c r="J340" s="32"/>
      <c r="K340" s="32"/>
      <c r="L340" s="32"/>
    </row>
    <row r="341" spans="9:12" s="18" customFormat="1">
      <c r="I341" s="32"/>
      <c r="J341" s="32"/>
      <c r="K341" s="32"/>
      <c r="L341" s="32"/>
    </row>
    <row r="342" spans="9:12" s="18" customFormat="1">
      <c r="I342" s="32"/>
      <c r="J342" s="32"/>
      <c r="K342" s="32"/>
      <c r="L342" s="32"/>
    </row>
    <row r="343" spans="9:12" s="18" customFormat="1">
      <c r="I343" s="32"/>
      <c r="J343" s="32"/>
      <c r="K343" s="32"/>
      <c r="L343" s="32"/>
    </row>
    <row r="344" spans="9:12" s="18" customFormat="1">
      <c r="I344" s="32"/>
      <c r="J344" s="32"/>
      <c r="K344" s="32"/>
      <c r="L344" s="32"/>
    </row>
    <row r="345" spans="9:12" s="18" customFormat="1">
      <c r="I345" s="32"/>
      <c r="J345" s="32"/>
      <c r="K345" s="32"/>
      <c r="L345" s="32"/>
    </row>
    <row r="346" spans="9:12" s="18" customFormat="1">
      <c r="I346" s="32"/>
      <c r="J346" s="32"/>
      <c r="K346" s="32"/>
      <c r="L346" s="32"/>
    </row>
    <row r="347" spans="9:12" s="18" customFormat="1">
      <c r="I347" s="32"/>
      <c r="J347" s="32"/>
      <c r="K347" s="32"/>
      <c r="L347" s="32"/>
    </row>
    <row r="348" spans="9:12" s="18" customFormat="1">
      <c r="I348" s="32"/>
      <c r="J348" s="32"/>
      <c r="K348" s="32"/>
      <c r="L348" s="32"/>
    </row>
    <row r="349" spans="9:12" s="18" customFormat="1">
      <c r="I349" s="32"/>
      <c r="J349" s="32"/>
      <c r="K349" s="32"/>
      <c r="L349" s="32"/>
    </row>
    <row r="350" spans="9:12" s="18" customFormat="1">
      <c r="I350" s="32"/>
      <c r="J350" s="32"/>
      <c r="K350" s="32"/>
      <c r="L350" s="32"/>
    </row>
    <row r="351" spans="9:12" s="18" customFormat="1">
      <c r="I351" s="32"/>
      <c r="J351" s="32"/>
      <c r="K351" s="32"/>
      <c r="L351" s="32"/>
    </row>
    <row r="352" spans="9:12" s="18" customFormat="1">
      <c r="I352" s="32"/>
      <c r="J352" s="32"/>
      <c r="K352" s="32"/>
      <c r="L352" s="32"/>
    </row>
    <row r="353" spans="9:12" s="18" customFormat="1">
      <c r="I353" s="32"/>
      <c r="J353" s="32"/>
      <c r="K353" s="32"/>
      <c r="L353" s="32"/>
    </row>
    <row r="354" spans="9:12" s="18" customFormat="1">
      <c r="I354" s="32"/>
      <c r="J354" s="32"/>
      <c r="K354" s="32"/>
      <c r="L354" s="32"/>
    </row>
    <row r="355" spans="9:12" s="18" customFormat="1">
      <c r="I355" s="32"/>
      <c r="J355" s="32"/>
      <c r="K355" s="32"/>
      <c r="L355" s="32"/>
    </row>
    <row r="356" spans="9:12" s="18" customFormat="1">
      <c r="I356" s="32"/>
      <c r="J356" s="32"/>
      <c r="K356" s="32"/>
      <c r="L356" s="32"/>
    </row>
    <row r="357" spans="9:12" s="18" customFormat="1">
      <c r="I357" s="32"/>
      <c r="J357" s="32"/>
      <c r="K357" s="32"/>
      <c r="L357" s="32"/>
    </row>
    <row r="358" spans="9:12" s="18" customFormat="1">
      <c r="I358" s="32"/>
      <c r="J358" s="32"/>
      <c r="K358" s="32"/>
      <c r="L358" s="32"/>
    </row>
    <row r="359" spans="9:12" s="18" customFormat="1">
      <c r="I359" s="32"/>
      <c r="J359" s="32"/>
      <c r="K359" s="32"/>
      <c r="L359" s="32"/>
    </row>
    <row r="360" spans="9:12" s="18" customFormat="1">
      <c r="I360" s="32"/>
      <c r="J360" s="32"/>
      <c r="K360" s="32"/>
      <c r="L360" s="32"/>
    </row>
    <row r="361" spans="9:12" s="18" customFormat="1">
      <c r="I361" s="32"/>
      <c r="J361" s="32"/>
      <c r="K361" s="32"/>
      <c r="L361" s="32"/>
    </row>
    <row r="362" spans="9:12" s="18" customFormat="1">
      <c r="I362" s="32"/>
      <c r="J362" s="32"/>
      <c r="K362" s="32"/>
      <c r="L362" s="32"/>
    </row>
    <row r="363" spans="9:12" s="18" customFormat="1">
      <c r="I363" s="32"/>
      <c r="J363" s="32"/>
      <c r="K363" s="32"/>
      <c r="L363" s="32"/>
    </row>
    <row r="364" spans="9:12" s="18" customFormat="1">
      <c r="I364" s="32"/>
      <c r="J364" s="32"/>
      <c r="K364" s="32"/>
      <c r="L364" s="32"/>
    </row>
    <row r="365" spans="9:12" s="18" customFormat="1">
      <c r="I365" s="32"/>
      <c r="J365" s="32"/>
      <c r="K365" s="32"/>
      <c r="L365" s="32"/>
    </row>
    <row r="366" spans="9:12" s="18" customFormat="1">
      <c r="I366" s="32"/>
      <c r="J366" s="32"/>
      <c r="K366" s="32"/>
      <c r="L366" s="32"/>
    </row>
    <row r="367" spans="9:12" s="18" customFormat="1">
      <c r="I367" s="32"/>
      <c r="J367" s="32"/>
      <c r="K367" s="32"/>
      <c r="L367" s="32"/>
    </row>
    <row r="368" spans="9:12" s="18" customFormat="1">
      <c r="I368" s="32"/>
      <c r="J368" s="32"/>
      <c r="K368" s="32"/>
      <c r="L368" s="32"/>
    </row>
    <row r="369" spans="9:12" s="18" customFormat="1">
      <c r="I369" s="32"/>
      <c r="J369" s="32"/>
      <c r="K369" s="32"/>
      <c r="L369" s="32"/>
    </row>
    <row r="370" spans="9:12" s="18" customFormat="1">
      <c r="I370" s="32"/>
      <c r="J370" s="32"/>
      <c r="K370" s="32"/>
      <c r="L370" s="32"/>
    </row>
    <row r="371" spans="9:12" s="18" customFormat="1">
      <c r="I371" s="32"/>
      <c r="J371" s="32"/>
      <c r="K371" s="32"/>
      <c r="L371" s="32"/>
    </row>
    <row r="372" spans="9:12" s="18" customFormat="1">
      <c r="I372" s="32"/>
      <c r="J372" s="32"/>
      <c r="K372" s="32"/>
      <c r="L372" s="32"/>
    </row>
    <row r="373" spans="9:12" s="18" customFormat="1">
      <c r="I373" s="32"/>
      <c r="J373" s="32"/>
      <c r="K373" s="32"/>
      <c r="L373" s="32"/>
    </row>
    <row r="374" spans="9:12" s="18" customFormat="1">
      <c r="I374" s="32"/>
      <c r="J374" s="32"/>
      <c r="K374" s="32"/>
      <c r="L374" s="32"/>
    </row>
    <row r="375" spans="9:12" s="18" customFormat="1">
      <c r="I375" s="32"/>
      <c r="J375" s="32"/>
      <c r="K375" s="32"/>
      <c r="L375" s="32"/>
    </row>
    <row r="376" spans="9:12" s="18" customFormat="1">
      <c r="I376" s="32"/>
      <c r="J376" s="32"/>
      <c r="K376" s="32"/>
      <c r="L376" s="32"/>
    </row>
    <row r="377" spans="9:12" s="18" customFormat="1">
      <c r="I377" s="32"/>
      <c r="J377" s="32"/>
      <c r="K377" s="32"/>
      <c r="L377" s="32"/>
    </row>
    <row r="378" spans="9:12" s="18" customFormat="1">
      <c r="I378" s="32"/>
      <c r="J378" s="32"/>
      <c r="K378" s="32"/>
      <c r="L378" s="32"/>
    </row>
    <row r="379" spans="9:12" s="18" customFormat="1">
      <c r="I379" s="32"/>
      <c r="J379" s="32"/>
      <c r="K379" s="32"/>
      <c r="L379" s="32"/>
    </row>
    <row r="380" spans="9:12" s="18" customFormat="1">
      <c r="I380" s="32"/>
      <c r="J380" s="32"/>
      <c r="K380" s="32"/>
      <c r="L380" s="32"/>
    </row>
    <row r="381" spans="9:12" s="18" customFormat="1">
      <c r="I381" s="32"/>
      <c r="J381" s="32"/>
      <c r="K381" s="32"/>
      <c r="L381" s="32"/>
    </row>
    <row r="382" spans="9:12" s="18" customFormat="1">
      <c r="I382" s="32"/>
      <c r="J382" s="32"/>
      <c r="K382" s="32"/>
      <c r="L382" s="32"/>
    </row>
    <row r="383" spans="9:12" s="18" customFormat="1">
      <c r="I383" s="32"/>
      <c r="J383" s="32"/>
      <c r="K383" s="32"/>
      <c r="L383" s="32"/>
    </row>
    <row r="384" spans="9:12" s="18" customFormat="1">
      <c r="I384" s="32"/>
      <c r="J384" s="32"/>
      <c r="K384" s="32"/>
      <c r="L384" s="32"/>
    </row>
    <row r="385" spans="9:12" s="18" customFormat="1">
      <c r="I385" s="32"/>
      <c r="J385" s="32"/>
      <c r="K385" s="32"/>
      <c r="L385" s="32"/>
    </row>
    <row r="386" spans="9:12" s="18" customFormat="1">
      <c r="I386" s="32"/>
      <c r="J386" s="32"/>
      <c r="K386" s="32"/>
      <c r="L386" s="32"/>
    </row>
    <row r="387" spans="9:12" s="18" customFormat="1">
      <c r="I387" s="32"/>
      <c r="J387" s="32"/>
      <c r="K387" s="32"/>
      <c r="L387" s="32"/>
    </row>
    <row r="388" spans="9:12" s="18" customFormat="1">
      <c r="I388" s="32"/>
      <c r="J388" s="32"/>
      <c r="K388" s="32"/>
      <c r="L388" s="32"/>
    </row>
    <row r="389" spans="9:12" s="18" customFormat="1">
      <c r="I389" s="32"/>
      <c r="J389" s="32"/>
      <c r="K389" s="32"/>
      <c r="L389" s="32"/>
    </row>
    <row r="390" spans="9:12" s="18" customFormat="1">
      <c r="I390" s="32"/>
      <c r="J390" s="32"/>
      <c r="K390" s="32"/>
      <c r="L390" s="32"/>
    </row>
    <row r="391" spans="9:12" s="18" customFormat="1">
      <c r="I391" s="32"/>
      <c r="J391" s="32"/>
      <c r="K391" s="32"/>
      <c r="L391" s="32"/>
    </row>
    <row r="392" spans="9:12" s="18" customFormat="1">
      <c r="I392" s="32"/>
      <c r="J392" s="32"/>
      <c r="K392" s="32"/>
      <c r="L392" s="32"/>
    </row>
    <row r="393" spans="9:12" s="18" customFormat="1">
      <c r="I393" s="32"/>
      <c r="J393" s="32"/>
      <c r="K393" s="32"/>
      <c r="L393" s="32"/>
    </row>
    <row r="394" spans="9:12" s="18" customFormat="1">
      <c r="I394" s="32"/>
      <c r="J394" s="32"/>
      <c r="K394" s="32"/>
      <c r="L394" s="32"/>
    </row>
    <row r="395" spans="9:12" s="18" customFormat="1">
      <c r="I395" s="32"/>
      <c r="J395" s="32"/>
      <c r="K395" s="32"/>
      <c r="L395" s="32"/>
    </row>
    <row r="396" spans="9:12" s="18" customFormat="1">
      <c r="I396" s="32"/>
      <c r="J396" s="32"/>
      <c r="K396" s="32"/>
      <c r="L396" s="32"/>
    </row>
    <row r="397" spans="9:12" s="18" customFormat="1">
      <c r="I397" s="32"/>
      <c r="J397" s="32"/>
      <c r="K397" s="32"/>
      <c r="L397" s="32"/>
    </row>
    <row r="398" spans="9:12" s="18" customFormat="1">
      <c r="I398" s="32"/>
      <c r="J398" s="32"/>
      <c r="K398" s="32"/>
      <c r="L398" s="32"/>
    </row>
    <row r="399" spans="9:12" s="18" customFormat="1">
      <c r="I399" s="32"/>
      <c r="J399" s="32"/>
      <c r="K399" s="32"/>
      <c r="L399" s="32"/>
    </row>
    <row r="400" spans="9:12" s="18" customFormat="1">
      <c r="I400" s="32"/>
      <c r="J400" s="32"/>
      <c r="K400" s="32"/>
      <c r="L400" s="32"/>
    </row>
    <row r="401" spans="9:12" s="18" customFormat="1">
      <c r="I401" s="32"/>
      <c r="J401" s="32"/>
      <c r="K401" s="32"/>
      <c r="L401" s="32"/>
    </row>
    <row r="402" spans="9:12" s="18" customFormat="1">
      <c r="I402" s="32"/>
      <c r="J402" s="32"/>
      <c r="K402" s="32"/>
      <c r="L402" s="32"/>
    </row>
    <row r="403" spans="9:12" s="18" customFormat="1">
      <c r="I403" s="32"/>
      <c r="J403" s="32"/>
      <c r="K403" s="32"/>
      <c r="L403" s="32"/>
    </row>
    <row r="404" spans="9:12" s="18" customFormat="1">
      <c r="I404" s="32"/>
      <c r="J404" s="32"/>
      <c r="K404" s="32"/>
      <c r="L404" s="32"/>
    </row>
    <row r="405" spans="9:12" s="18" customFormat="1">
      <c r="I405" s="32"/>
      <c r="J405" s="32"/>
      <c r="K405" s="32"/>
      <c r="L405" s="32"/>
    </row>
    <row r="406" spans="9:12" s="18" customFormat="1">
      <c r="I406" s="32"/>
      <c r="J406" s="32"/>
      <c r="K406" s="32"/>
      <c r="L406" s="32"/>
    </row>
    <row r="407" spans="9:12" s="18" customFormat="1">
      <c r="I407" s="32"/>
      <c r="J407" s="32"/>
      <c r="K407" s="32"/>
      <c r="L407" s="32"/>
    </row>
    <row r="408" spans="9:12" s="18" customFormat="1">
      <c r="I408" s="32"/>
      <c r="J408" s="32"/>
      <c r="K408" s="32"/>
      <c r="L408" s="32"/>
    </row>
    <row r="409" spans="9:12" s="18" customFormat="1">
      <c r="I409" s="32"/>
      <c r="J409" s="32"/>
      <c r="K409" s="32"/>
      <c r="L409" s="32"/>
    </row>
    <row r="410" spans="9:12" s="18" customFormat="1">
      <c r="I410" s="32"/>
      <c r="J410" s="32"/>
      <c r="K410" s="32"/>
      <c r="L410" s="32"/>
    </row>
    <row r="411" spans="9:12" s="18" customFormat="1">
      <c r="I411" s="32"/>
      <c r="J411" s="32"/>
      <c r="K411" s="32"/>
      <c r="L411" s="32"/>
    </row>
    <row r="412" spans="9:12" s="18" customFormat="1">
      <c r="I412" s="32"/>
      <c r="J412" s="32"/>
      <c r="K412" s="32"/>
      <c r="L412" s="32"/>
    </row>
    <row r="413" spans="9:12" s="18" customFormat="1">
      <c r="I413" s="32"/>
      <c r="J413" s="32"/>
      <c r="K413" s="32"/>
      <c r="L413" s="32"/>
    </row>
    <row r="414" spans="9:12" s="18" customFormat="1">
      <c r="I414" s="32"/>
      <c r="J414" s="32"/>
      <c r="K414" s="32"/>
      <c r="L414" s="32"/>
    </row>
    <row r="415" spans="9:12" s="18" customFormat="1">
      <c r="I415" s="32"/>
      <c r="J415" s="32"/>
      <c r="K415" s="32"/>
      <c r="L415" s="32"/>
    </row>
    <row r="416" spans="9:12" s="18" customFormat="1">
      <c r="I416" s="32"/>
      <c r="J416" s="32"/>
      <c r="K416" s="32"/>
      <c r="L416" s="32"/>
    </row>
    <row r="417" spans="9:12" s="18" customFormat="1">
      <c r="I417" s="32"/>
      <c r="J417" s="32"/>
      <c r="K417" s="32"/>
      <c r="L417" s="32"/>
    </row>
    <row r="418" spans="9:12" s="18" customFormat="1">
      <c r="I418" s="32"/>
      <c r="J418" s="32"/>
      <c r="K418" s="32"/>
      <c r="L418" s="32"/>
    </row>
    <row r="419" spans="9:12" s="18" customFormat="1">
      <c r="I419" s="32"/>
      <c r="J419" s="32"/>
      <c r="K419" s="32"/>
      <c r="L419" s="32"/>
    </row>
    <row r="420" spans="9:12" s="18" customFormat="1">
      <c r="I420" s="32"/>
      <c r="J420" s="32"/>
      <c r="K420" s="32"/>
      <c r="L420" s="32"/>
    </row>
    <row r="421" spans="9:12" s="18" customFormat="1">
      <c r="I421" s="32"/>
      <c r="J421" s="32"/>
      <c r="K421" s="32"/>
      <c r="L421" s="32"/>
    </row>
    <row r="422" spans="9:12" s="18" customFormat="1">
      <c r="I422" s="32"/>
      <c r="J422" s="32"/>
      <c r="K422" s="32"/>
      <c r="L422" s="32"/>
    </row>
    <row r="423" spans="9:12" s="18" customFormat="1">
      <c r="I423" s="32"/>
      <c r="J423" s="32"/>
      <c r="K423" s="32"/>
      <c r="L423" s="32"/>
    </row>
    <row r="424" spans="9:12" s="18" customFormat="1">
      <c r="I424" s="32"/>
      <c r="J424" s="32"/>
      <c r="K424" s="32"/>
      <c r="L424" s="32"/>
    </row>
    <row r="425" spans="9:12" s="18" customFormat="1">
      <c r="I425" s="32"/>
      <c r="J425" s="32"/>
      <c r="K425" s="32"/>
      <c r="L425" s="32"/>
    </row>
    <row r="426" spans="9:12" s="18" customFormat="1">
      <c r="I426" s="32"/>
      <c r="J426" s="32"/>
      <c r="K426" s="32"/>
      <c r="L426" s="32"/>
    </row>
    <row r="427" spans="9:12" s="18" customFormat="1">
      <c r="I427" s="32"/>
      <c r="J427" s="32"/>
      <c r="K427" s="32"/>
      <c r="L427" s="32"/>
    </row>
    <row r="428" spans="9:12" s="18" customFormat="1">
      <c r="I428" s="32"/>
      <c r="J428" s="32"/>
      <c r="K428" s="32"/>
      <c r="L428" s="32"/>
    </row>
    <row r="429" spans="9:12" s="18" customFormat="1">
      <c r="I429" s="32"/>
      <c r="J429" s="32"/>
      <c r="K429" s="32"/>
      <c r="L429" s="32"/>
    </row>
    <row r="430" spans="9:12" s="18" customFormat="1">
      <c r="I430" s="32"/>
      <c r="J430" s="32"/>
      <c r="K430" s="32"/>
      <c r="L430" s="32"/>
    </row>
    <row r="431" spans="9:12" s="18" customFormat="1">
      <c r="I431" s="32"/>
      <c r="J431" s="32"/>
      <c r="K431" s="32"/>
      <c r="L431" s="32"/>
    </row>
    <row r="432" spans="9:12" s="18" customFormat="1">
      <c r="I432" s="32"/>
      <c r="J432" s="32"/>
      <c r="K432" s="32"/>
      <c r="L432" s="32"/>
    </row>
    <row r="433" spans="9:12" s="18" customFormat="1">
      <c r="I433" s="32"/>
      <c r="J433" s="32"/>
      <c r="K433" s="32"/>
      <c r="L433" s="32"/>
    </row>
    <row r="434" spans="9:12" s="18" customFormat="1">
      <c r="I434" s="32"/>
      <c r="J434" s="32"/>
      <c r="K434" s="32"/>
      <c r="L434" s="32"/>
    </row>
    <row r="435" spans="9:12" s="18" customFormat="1">
      <c r="I435" s="32"/>
      <c r="J435" s="32"/>
      <c r="K435" s="32"/>
      <c r="L435" s="32"/>
    </row>
    <row r="436" spans="9:12" s="18" customFormat="1">
      <c r="I436" s="32"/>
      <c r="J436" s="32"/>
      <c r="K436" s="32"/>
      <c r="L436" s="32"/>
    </row>
    <row r="437" spans="9:12" s="18" customFormat="1">
      <c r="I437" s="32"/>
      <c r="J437" s="32"/>
      <c r="K437" s="32"/>
      <c r="L437" s="32"/>
    </row>
    <row r="438" spans="9:12" s="18" customFormat="1">
      <c r="I438" s="32"/>
      <c r="J438" s="32"/>
      <c r="K438" s="32"/>
      <c r="L438" s="32"/>
    </row>
    <row r="439" spans="9:12" s="18" customFormat="1">
      <c r="I439" s="32"/>
      <c r="J439" s="32"/>
      <c r="K439" s="32"/>
      <c r="L439" s="32"/>
    </row>
    <row r="440" spans="9:12" s="18" customFormat="1">
      <c r="I440" s="32"/>
      <c r="J440" s="32"/>
      <c r="K440" s="32"/>
      <c r="L440" s="32"/>
    </row>
    <row r="441" spans="9:12" s="18" customFormat="1">
      <c r="I441" s="32"/>
      <c r="J441" s="32"/>
      <c r="K441" s="32"/>
      <c r="L441" s="32"/>
    </row>
    <row r="442" spans="9:12" s="18" customFormat="1">
      <c r="I442" s="32"/>
      <c r="J442" s="32"/>
      <c r="K442" s="32"/>
      <c r="L442" s="32"/>
    </row>
    <row r="443" spans="9:12" s="18" customFormat="1">
      <c r="I443" s="32"/>
      <c r="J443" s="32"/>
      <c r="K443" s="32"/>
      <c r="L443" s="32"/>
    </row>
    <row r="444" spans="9:12" s="18" customFormat="1">
      <c r="I444" s="32"/>
      <c r="J444" s="32"/>
      <c r="K444" s="32"/>
      <c r="L444" s="32"/>
    </row>
    <row r="445" spans="9:12" s="18" customFormat="1">
      <c r="I445" s="32"/>
      <c r="J445" s="32"/>
      <c r="K445" s="32"/>
      <c r="L445" s="32"/>
    </row>
    <row r="446" spans="9:12" s="18" customFormat="1">
      <c r="I446" s="32"/>
      <c r="J446" s="32"/>
      <c r="K446" s="32"/>
      <c r="L446" s="32"/>
    </row>
    <row r="447" spans="9:12" s="18" customFormat="1">
      <c r="I447" s="32"/>
      <c r="J447" s="32"/>
      <c r="K447" s="32"/>
      <c r="L447" s="32"/>
    </row>
    <row r="448" spans="9:12" s="18" customFormat="1">
      <c r="I448" s="32"/>
      <c r="J448" s="32"/>
      <c r="K448" s="32"/>
      <c r="L448" s="32"/>
    </row>
    <row r="449" spans="9:12" s="18" customFormat="1">
      <c r="I449" s="32"/>
      <c r="J449" s="32"/>
      <c r="K449" s="32"/>
      <c r="L449" s="32"/>
    </row>
    <row r="450" spans="9:12" s="18" customFormat="1">
      <c r="I450" s="32"/>
      <c r="J450" s="32"/>
      <c r="K450" s="32"/>
      <c r="L450" s="32"/>
    </row>
    <row r="451" spans="9:12" s="18" customFormat="1">
      <c r="I451" s="32"/>
      <c r="J451" s="32"/>
      <c r="K451" s="32"/>
      <c r="L451" s="32"/>
    </row>
    <row r="452" spans="9:12" s="18" customFormat="1">
      <c r="I452" s="32"/>
      <c r="J452" s="32"/>
      <c r="K452" s="32"/>
      <c r="L452" s="32"/>
    </row>
    <row r="453" spans="9:12" s="18" customFormat="1">
      <c r="I453" s="32"/>
      <c r="J453" s="32"/>
      <c r="K453" s="32"/>
      <c r="L453" s="32"/>
    </row>
    <row r="454" spans="9:12" s="18" customFormat="1">
      <c r="I454" s="32"/>
      <c r="J454" s="32"/>
      <c r="K454" s="32"/>
      <c r="L454" s="32"/>
    </row>
    <row r="455" spans="9:12" s="18" customFormat="1">
      <c r="I455" s="32"/>
      <c r="J455" s="32"/>
      <c r="K455" s="32"/>
      <c r="L455" s="32"/>
    </row>
    <row r="456" spans="9:12" s="18" customFormat="1">
      <c r="I456" s="32"/>
      <c r="J456" s="32"/>
      <c r="K456" s="32"/>
      <c r="L456" s="32"/>
    </row>
    <row r="457" spans="9:12" s="18" customFormat="1">
      <c r="I457" s="32"/>
      <c r="J457" s="32"/>
      <c r="K457" s="32"/>
      <c r="L457" s="32"/>
    </row>
    <row r="458" spans="9:12" s="18" customFormat="1">
      <c r="I458" s="32"/>
      <c r="J458" s="32"/>
      <c r="K458" s="32"/>
      <c r="L458" s="32"/>
    </row>
    <row r="459" spans="9:12" s="18" customFormat="1">
      <c r="I459" s="32"/>
      <c r="J459" s="32"/>
      <c r="K459" s="32"/>
      <c r="L459" s="32"/>
    </row>
    <row r="460" spans="9:12" s="18" customFormat="1">
      <c r="I460" s="32"/>
      <c r="J460" s="32"/>
      <c r="K460" s="32"/>
      <c r="L460" s="32"/>
    </row>
    <row r="461" spans="9:12" s="18" customFormat="1">
      <c r="I461" s="32"/>
      <c r="J461" s="32"/>
      <c r="K461" s="32"/>
      <c r="L461" s="32"/>
    </row>
    <row r="462" spans="9:12" s="18" customFormat="1">
      <c r="I462" s="32"/>
      <c r="J462" s="32"/>
      <c r="K462" s="32"/>
      <c r="L462" s="32"/>
    </row>
    <row r="463" spans="9:12" s="18" customFormat="1">
      <c r="I463" s="32"/>
      <c r="J463" s="32"/>
      <c r="K463" s="32"/>
      <c r="L463" s="32"/>
    </row>
    <row r="464" spans="9:12" s="18" customFormat="1">
      <c r="I464" s="32"/>
      <c r="J464" s="32"/>
      <c r="K464" s="32"/>
      <c r="L464" s="32"/>
    </row>
    <row r="465" spans="9:12" s="18" customFormat="1">
      <c r="I465" s="32"/>
      <c r="J465" s="32"/>
      <c r="K465" s="32"/>
      <c r="L465" s="32"/>
    </row>
    <row r="466" spans="9:12" s="18" customFormat="1">
      <c r="I466" s="32"/>
      <c r="J466" s="32"/>
      <c r="K466" s="32"/>
      <c r="L466" s="32"/>
    </row>
    <row r="467" spans="9:12" s="18" customFormat="1">
      <c r="I467" s="32"/>
      <c r="J467" s="32"/>
      <c r="K467" s="32"/>
      <c r="L467" s="32"/>
    </row>
    <row r="468" spans="9:12" s="18" customFormat="1">
      <c r="I468" s="32"/>
      <c r="J468" s="32"/>
      <c r="K468" s="32"/>
      <c r="L468" s="32"/>
    </row>
    <row r="469" spans="9:12" s="18" customFormat="1">
      <c r="I469" s="32"/>
      <c r="J469" s="32"/>
      <c r="K469" s="32"/>
      <c r="L469" s="32"/>
    </row>
    <row r="470" spans="9:12" s="18" customFormat="1">
      <c r="I470" s="32"/>
      <c r="J470" s="32"/>
      <c r="K470" s="32"/>
      <c r="L470" s="32"/>
    </row>
    <row r="471" spans="9:12" s="18" customFormat="1">
      <c r="I471" s="32"/>
      <c r="J471" s="32"/>
      <c r="K471" s="32"/>
      <c r="L471" s="32"/>
    </row>
    <row r="472" spans="9:12" s="18" customFormat="1">
      <c r="I472" s="32"/>
      <c r="J472" s="32"/>
      <c r="K472" s="32"/>
      <c r="L472" s="32"/>
    </row>
    <row r="473" spans="9:12" s="18" customFormat="1">
      <c r="I473" s="32"/>
      <c r="J473" s="32"/>
      <c r="K473" s="32"/>
      <c r="L473" s="32"/>
    </row>
    <row r="474" spans="9:12" s="18" customFormat="1">
      <c r="I474" s="32"/>
      <c r="J474" s="32"/>
      <c r="K474" s="32"/>
      <c r="L474" s="32"/>
    </row>
    <row r="475" spans="9:12" s="18" customFormat="1">
      <c r="I475" s="32"/>
      <c r="J475" s="32"/>
      <c r="K475" s="32"/>
      <c r="L475" s="32"/>
    </row>
    <row r="476" spans="9:12" s="18" customFormat="1">
      <c r="I476" s="32"/>
      <c r="J476" s="32"/>
      <c r="K476" s="32"/>
      <c r="L476" s="32"/>
    </row>
    <row r="477" spans="9:12" s="18" customFormat="1">
      <c r="I477" s="32"/>
      <c r="J477" s="32"/>
      <c r="K477" s="32"/>
      <c r="L477" s="32"/>
    </row>
    <row r="478" spans="9:12" s="18" customFormat="1">
      <c r="I478" s="32"/>
      <c r="J478" s="32"/>
      <c r="K478" s="32"/>
      <c r="L478" s="32"/>
    </row>
    <row r="479" spans="9:12" s="18" customFormat="1">
      <c r="I479" s="32"/>
      <c r="J479" s="32"/>
      <c r="K479" s="32"/>
      <c r="L479" s="32"/>
    </row>
    <row r="480" spans="9:12" s="18" customFormat="1">
      <c r="I480" s="32"/>
      <c r="J480" s="32"/>
      <c r="K480" s="32"/>
      <c r="L480" s="32"/>
    </row>
    <row r="481" spans="9:12" s="18" customFormat="1">
      <c r="I481" s="32"/>
      <c r="J481" s="32"/>
      <c r="K481" s="32"/>
      <c r="L481" s="32"/>
    </row>
    <row r="482" spans="9:12" s="18" customFormat="1">
      <c r="I482" s="32"/>
      <c r="J482" s="32"/>
      <c r="K482" s="32"/>
      <c r="L482" s="32"/>
    </row>
    <row r="483" spans="9:12" s="18" customFormat="1">
      <c r="I483" s="32"/>
      <c r="J483" s="32"/>
      <c r="K483" s="32"/>
      <c r="L483" s="32"/>
    </row>
    <row r="484" spans="9:12" s="18" customFormat="1">
      <c r="I484" s="32"/>
      <c r="J484" s="32"/>
      <c r="K484" s="32"/>
      <c r="L484" s="32"/>
    </row>
    <row r="485" spans="9:12" s="18" customFormat="1">
      <c r="I485" s="32"/>
      <c r="J485" s="32"/>
      <c r="K485" s="32"/>
      <c r="L485" s="32"/>
    </row>
    <row r="486" spans="9:12" s="18" customFormat="1">
      <c r="I486" s="32"/>
      <c r="J486" s="32"/>
      <c r="K486" s="32"/>
      <c r="L486" s="32"/>
    </row>
    <row r="487" spans="9:12" s="18" customFormat="1">
      <c r="I487" s="32"/>
      <c r="J487" s="32"/>
      <c r="K487" s="32"/>
      <c r="L487" s="32"/>
    </row>
    <row r="488" spans="9:12" s="18" customFormat="1">
      <c r="I488" s="32"/>
      <c r="J488" s="32"/>
      <c r="K488" s="32"/>
      <c r="L488" s="32"/>
    </row>
    <row r="489" spans="9:12" s="18" customFormat="1">
      <c r="I489" s="32"/>
      <c r="J489" s="32"/>
      <c r="K489" s="32"/>
      <c r="L489" s="32"/>
    </row>
    <row r="490" spans="9:12" s="18" customFormat="1">
      <c r="I490" s="32"/>
      <c r="J490" s="32"/>
      <c r="K490" s="32"/>
      <c r="L490" s="32"/>
    </row>
    <row r="491" spans="9:12" s="18" customFormat="1">
      <c r="I491" s="32"/>
      <c r="J491" s="32"/>
      <c r="K491" s="32"/>
      <c r="L491" s="32"/>
    </row>
    <row r="492" spans="9:12" s="18" customFormat="1">
      <c r="I492" s="32"/>
      <c r="J492" s="32"/>
      <c r="K492" s="32"/>
      <c r="L492" s="32"/>
    </row>
    <row r="493" spans="9:12" s="18" customFormat="1">
      <c r="I493" s="32"/>
      <c r="J493" s="32"/>
      <c r="K493" s="32"/>
      <c r="L493" s="32"/>
    </row>
    <row r="494" spans="9:12" s="18" customFormat="1">
      <c r="I494" s="32"/>
      <c r="J494" s="32"/>
      <c r="K494" s="32"/>
      <c r="L494" s="32"/>
    </row>
    <row r="495" spans="9:12" s="18" customFormat="1">
      <c r="I495" s="32"/>
      <c r="J495" s="32"/>
      <c r="K495" s="32"/>
      <c r="L495" s="32"/>
    </row>
    <row r="496" spans="9:12" s="18" customFormat="1">
      <c r="I496" s="32"/>
      <c r="J496" s="32"/>
      <c r="K496" s="32"/>
      <c r="L496" s="32"/>
    </row>
    <row r="497" spans="9:12" s="18" customFormat="1">
      <c r="I497" s="32"/>
      <c r="J497" s="32"/>
      <c r="K497" s="32"/>
      <c r="L497" s="32"/>
    </row>
    <row r="498" spans="9:12" s="18" customFormat="1">
      <c r="I498" s="32"/>
      <c r="J498" s="32"/>
      <c r="K498" s="32"/>
      <c r="L498" s="32"/>
    </row>
    <row r="499" spans="9:12" s="18" customFormat="1">
      <c r="I499" s="32"/>
      <c r="J499" s="32"/>
      <c r="K499" s="32"/>
      <c r="L499" s="32"/>
    </row>
    <row r="500" spans="9:12" s="18" customFormat="1">
      <c r="I500" s="32"/>
      <c r="J500" s="32"/>
      <c r="K500" s="32"/>
      <c r="L500" s="32"/>
    </row>
    <row r="501" spans="9:12" s="18" customFormat="1">
      <c r="I501" s="32"/>
      <c r="J501" s="32"/>
      <c r="K501" s="32"/>
      <c r="L501" s="32"/>
    </row>
    <row r="502" spans="9:12" s="18" customFormat="1">
      <c r="I502" s="32"/>
      <c r="J502" s="32"/>
      <c r="K502" s="32"/>
      <c r="L502" s="32"/>
    </row>
    <row r="503" spans="9:12" s="18" customFormat="1">
      <c r="I503" s="32"/>
      <c r="J503" s="32"/>
      <c r="K503" s="32"/>
      <c r="L503" s="32"/>
    </row>
    <row r="504" spans="9:12" s="18" customFormat="1">
      <c r="I504" s="32"/>
      <c r="J504" s="32"/>
      <c r="K504" s="32"/>
      <c r="L504" s="32"/>
    </row>
    <row r="505" spans="9:12" s="18" customFormat="1">
      <c r="I505" s="32"/>
      <c r="J505" s="32"/>
      <c r="K505" s="32"/>
      <c r="L505" s="32"/>
    </row>
    <row r="506" spans="9:12" s="18" customFormat="1">
      <c r="I506" s="32"/>
      <c r="J506" s="32"/>
      <c r="K506" s="32"/>
      <c r="L506" s="32"/>
    </row>
    <row r="507" spans="9:12" s="18" customFormat="1">
      <c r="I507" s="32"/>
      <c r="J507" s="32"/>
      <c r="K507" s="32"/>
      <c r="L507" s="32"/>
    </row>
    <row r="508" spans="9:12" s="18" customFormat="1">
      <c r="I508" s="32"/>
      <c r="J508" s="32"/>
      <c r="K508" s="32"/>
      <c r="L508" s="32"/>
    </row>
    <row r="509" spans="9:12" s="18" customFormat="1">
      <c r="I509" s="32"/>
      <c r="J509" s="32"/>
      <c r="K509" s="32"/>
      <c r="L509" s="32"/>
    </row>
    <row r="510" spans="9:12" s="18" customFormat="1">
      <c r="I510" s="32"/>
      <c r="J510" s="32"/>
      <c r="K510" s="32"/>
      <c r="L510" s="32"/>
    </row>
    <row r="511" spans="9:12" s="18" customFormat="1">
      <c r="I511" s="32"/>
      <c r="J511" s="32"/>
      <c r="K511" s="32"/>
      <c r="L511" s="32"/>
    </row>
    <row r="512" spans="9:12" s="18" customFormat="1">
      <c r="I512" s="32"/>
      <c r="J512" s="32"/>
      <c r="K512" s="32"/>
      <c r="L512" s="32"/>
    </row>
    <row r="513" spans="9:12" s="18" customFormat="1">
      <c r="I513" s="32"/>
      <c r="J513" s="32"/>
      <c r="K513" s="32"/>
      <c r="L513" s="32"/>
    </row>
    <row r="514" spans="9:12" s="18" customFormat="1">
      <c r="I514" s="32"/>
      <c r="J514" s="32"/>
      <c r="K514" s="32"/>
      <c r="L514" s="32"/>
    </row>
    <row r="515" spans="9:12" s="18" customFormat="1">
      <c r="I515" s="32"/>
      <c r="J515" s="32"/>
      <c r="K515" s="32"/>
      <c r="L515" s="32"/>
    </row>
    <row r="516" spans="9:12" s="18" customFormat="1">
      <c r="I516" s="32"/>
      <c r="J516" s="32"/>
      <c r="K516" s="32"/>
      <c r="L516" s="32"/>
    </row>
    <row r="517" spans="9:12" s="18" customFormat="1">
      <c r="I517" s="32"/>
      <c r="J517" s="32"/>
      <c r="K517" s="32"/>
      <c r="L517" s="32"/>
    </row>
    <row r="518" spans="9:12" s="18" customFormat="1">
      <c r="I518" s="32"/>
      <c r="J518" s="32"/>
      <c r="K518" s="32"/>
      <c r="L518" s="32"/>
    </row>
    <row r="519" spans="9:12" s="18" customFormat="1">
      <c r="I519" s="32"/>
      <c r="J519" s="32"/>
      <c r="K519" s="32"/>
      <c r="L519" s="32"/>
    </row>
    <row r="520" spans="9:12" s="18" customFormat="1">
      <c r="I520" s="32"/>
      <c r="J520" s="32"/>
      <c r="K520" s="32"/>
      <c r="L520" s="32"/>
    </row>
    <row r="521" spans="9:12" s="18" customFormat="1">
      <c r="I521" s="32"/>
      <c r="J521" s="32"/>
      <c r="K521" s="32"/>
      <c r="L521" s="32"/>
    </row>
    <row r="522" spans="9:12" s="18" customFormat="1">
      <c r="I522" s="32"/>
      <c r="J522" s="32"/>
      <c r="K522" s="32"/>
      <c r="L522" s="32"/>
    </row>
    <row r="523" spans="9:12" s="18" customFormat="1">
      <c r="I523" s="32"/>
      <c r="J523" s="32"/>
      <c r="K523" s="32"/>
      <c r="L523" s="32"/>
    </row>
    <row r="524" spans="9:12" s="18" customFormat="1">
      <c r="I524" s="32"/>
      <c r="J524" s="32"/>
      <c r="K524" s="32"/>
      <c r="L524" s="32"/>
    </row>
    <row r="525" spans="9:12" s="18" customFormat="1">
      <c r="I525" s="32"/>
      <c r="J525" s="32"/>
      <c r="K525" s="32"/>
      <c r="L525" s="32"/>
    </row>
    <row r="526" spans="9:12" s="18" customFormat="1">
      <c r="I526" s="32"/>
      <c r="J526" s="32"/>
      <c r="K526" s="32"/>
      <c r="L526" s="32"/>
    </row>
    <row r="527" spans="9:12" s="18" customFormat="1">
      <c r="I527" s="32"/>
      <c r="J527" s="32"/>
      <c r="K527" s="32"/>
      <c r="L527" s="32"/>
    </row>
    <row r="528" spans="9:12" s="18" customFormat="1">
      <c r="I528" s="32"/>
      <c r="J528" s="32"/>
      <c r="K528" s="32"/>
      <c r="L528" s="32"/>
    </row>
    <row r="529" spans="9:12" s="18" customFormat="1">
      <c r="I529" s="32"/>
      <c r="J529" s="32"/>
      <c r="K529" s="32"/>
      <c r="L529" s="32"/>
    </row>
    <row r="530" spans="9:12" s="18" customFormat="1">
      <c r="I530" s="32"/>
      <c r="J530" s="32"/>
      <c r="K530" s="32"/>
      <c r="L530" s="32"/>
    </row>
    <row r="531" spans="9:12" s="18" customFormat="1">
      <c r="I531" s="32"/>
      <c r="J531" s="32"/>
      <c r="K531" s="32"/>
      <c r="L531" s="32"/>
    </row>
    <row r="532" spans="9:12" s="18" customFormat="1">
      <c r="I532" s="32"/>
      <c r="J532" s="32"/>
      <c r="K532" s="32"/>
      <c r="L532" s="32"/>
    </row>
    <row r="533" spans="9:12" s="18" customFormat="1">
      <c r="I533" s="32"/>
      <c r="J533" s="32"/>
      <c r="K533" s="32"/>
      <c r="L533" s="32"/>
    </row>
    <row r="534" spans="9:12" s="18" customFormat="1">
      <c r="I534" s="32"/>
      <c r="J534" s="32"/>
      <c r="K534" s="32"/>
      <c r="L534" s="32"/>
    </row>
    <row r="535" spans="9:12" s="18" customFormat="1">
      <c r="I535" s="32"/>
      <c r="J535" s="32"/>
      <c r="K535" s="32"/>
      <c r="L535" s="32"/>
    </row>
    <row r="536" spans="9:12" s="18" customFormat="1">
      <c r="I536" s="32"/>
      <c r="J536" s="32"/>
      <c r="K536" s="32"/>
      <c r="L536" s="32"/>
    </row>
    <row r="537" spans="9:12" s="18" customFormat="1">
      <c r="I537" s="32"/>
      <c r="J537" s="32"/>
      <c r="K537" s="32"/>
      <c r="L537" s="32"/>
    </row>
    <row r="538" spans="9:12" s="18" customFormat="1">
      <c r="I538" s="32"/>
      <c r="J538" s="32"/>
      <c r="K538" s="32"/>
      <c r="L538" s="32"/>
    </row>
    <row r="539" spans="9:12" s="18" customFormat="1">
      <c r="I539" s="32"/>
      <c r="J539" s="32"/>
      <c r="K539" s="32"/>
      <c r="L539" s="32"/>
    </row>
    <row r="540" spans="9:12" s="18" customFormat="1">
      <c r="I540" s="32"/>
      <c r="J540" s="32"/>
      <c r="K540" s="32"/>
      <c r="L540" s="32"/>
    </row>
    <row r="541" spans="9:12" s="18" customFormat="1">
      <c r="I541" s="32"/>
      <c r="J541" s="32"/>
      <c r="K541" s="32"/>
      <c r="L541" s="32"/>
    </row>
    <row r="542" spans="9:12" s="18" customFormat="1">
      <c r="I542" s="32"/>
      <c r="J542" s="32"/>
      <c r="K542" s="32"/>
      <c r="L542" s="32"/>
    </row>
    <row r="543" spans="9:12" s="18" customFormat="1">
      <c r="I543" s="32"/>
      <c r="J543" s="32"/>
      <c r="K543" s="32"/>
      <c r="L543" s="32"/>
    </row>
    <row r="544" spans="9:12" s="18" customFormat="1">
      <c r="I544" s="32"/>
      <c r="J544" s="32"/>
      <c r="K544" s="32"/>
      <c r="L544" s="32"/>
    </row>
    <row r="545" spans="9:12" s="18" customFormat="1">
      <c r="I545" s="32"/>
      <c r="J545" s="32"/>
      <c r="K545" s="32"/>
      <c r="L545" s="32"/>
    </row>
    <row r="546" spans="9:12" s="18" customFormat="1">
      <c r="I546" s="32"/>
      <c r="J546" s="32"/>
      <c r="K546" s="32"/>
      <c r="L546" s="32"/>
    </row>
    <row r="547" spans="9:12" s="18" customFormat="1">
      <c r="I547" s="32"/>
      <c r="J547" s="32"/>
      <c r="K547" s="32"/>
      <c r="L547" s="32"/>
    </row>
    <row r="548" spans="9:12" s="18" customFormat="1">
      <c r="I548" s="32"/>
      <c r="J548" s="32"/>
      <c r="K548" s="32"/>
      <c r="L548" s="32"/>
    </row>
    <row r="549" spans="9:12" s="18" customFormat="1">
      <c r="I549" s="32"/>
      <c r="J549" s="32"/>
      <c r="K549" s="32"/>
      <c r="L549" s="32"/>
    </row>
    <row r="550" spans="9:12" s="18" customFormat="1">
      <c r="I550" s="32"/>
      <c r="J550" s="32"/>
      <c r="K550" s="32"/>
      <c r="L550" s="32"/>
    </row>
    <row r="551" spans="9:12" s="18" customFormat="1">
      <c r="I551" s="32"/>
      <c r="J551" s="32"/>
      <c r="K551" s="32"/>
      <c r="L551" s="32"/>
    </row>
    <row r="552" spans="9:12" s="18" customFormat="1">
      <c r="I552" s="32"/>
      <c r="J552" s="32"/>
      <c r="K552" s="32"/>
      <c r="L552" s="32"/>
    </row>
    <row r="553" spans="9:12" s="18" customFormat="1">
      <c r="I553" s="32"/>
      <c r="J553" s="32"/>
      <c r="K553" s="32"/>
      <c r="L553" s="32"/>
    </row>
    <row r="554" spans="9:12" s="18" customFormat="1">
      <c r="I554" s="32"/>
      <c r="J554" s="32"/>
      <c r="K554" s="32"/>
      <c r="L554" s="32"/>
    </row>
    <row r="555" spans="9:12" s="18" customFormat="1">
      <c r="I555" s="32"/>
      <c r="J555" s="32"/>
      <c r="K555" s="32"/>
      <c r="L555" s="32"/>
    </row>
    <row r="556" spans="9:12" s="18" customFormat="1">
      <c r="I556" s="32"/>
      <c r="J556" s="32"/>
      <c r="K556" s="32"/>
      <c r="L556" s="32"/>
    </row>
    <row r="557" spans="9:12" s="18" customFormat="1">
      <c r="I557" s="32"/>
      <c r="J557" s="32"/>
      <c r="K557" s="32"/>
      <c r="L557" s="32"/>
    </row>
    <row r="558" spans="9:12" s="18" customFormat="1">
      <c r="I558" s="32"/>
      <c r="J558" s="32"/>
      <c r="K558" s="32"/>
      <c r="L558" s="32"/>
    </row>
    <row r="559" spans="9:12" s="18" customFormat="1">
      <c r="I559" s="32"/>
      <c r="J559" s="32"/>
      <c r="K559" s="32"/>
      <c r="L559" s="32"/>
    </row>
    <row r="560" spans="9:12" s="18" customFormat="1">
      <c r="I560" s="32"/>
      <c r="J560" s="32"/>
      <c r="K560" s="32"/>
      <c r="L560" s="32"/>
    </row>
    <row r="561" spans="9:12" s="18" customFormat="1">
      <c r="I561" s="32"/>
      <c r="J561" s="32"/>
      <c r="K561" s="32"/>
      <c r="L561" s="32"/>
    </row>
    <row r="562" spans="9:12" s="18" customFormat="1">
      <c r="I562" s="32"/>
      <c r="J562" s="32"/>
      <c r="K562" s="32"/>
      <c r="L562" s="32"/>
    </row>
    <row r="563" spans="9:12" s="18" customFormat="1">
      <c r="I563" s="32"/>
      <c r="J563" s="32"/>
      <c r="K563" s="32"/>
      <c r="L563" s="32"/>
    </row>
    <row r="564" spans="9:12" s="18" customFormat="1">
      <c r="I564" s="32"/>
      <c r="J564" s="32"/>
      <c r="K564" s="32"/>
      <c r="L564" s="32"/>
    </row>
    <row r="565" spans="9:12" s="18" customFormat="1">
      <c r="I565" s="32"/>
      <c r="J565" s="32"/>
      <c r="K565" s="32"/>
      <c r="L565" s="32"/>
    </row>
    <row r="566" spans="9:12" s="18" customFormat="1">
      <c r="I566" s="32"/>
      <c r="J566" s="32"/>
      <c r="K566" s="32"/>
      <c r="L566" s="32"/>
    </row>
    <row r="567" spans="9:12" s="18" customFormat="1">
      <c r="I567" s="32"/>
      <c r="J567" s="32"/>
      <c r="K567" s="32"/>
      <c r="L567" s="32"/>
    </row>
    <row r="568" spans="9:12" s="18" customFormat="1">
      <c r="I568" s="32"/>
      <c r="J568" s="32"/>
      <c r="K568" s="32"/>
      <c r="L568" s="32"/>
    </row>
    <row r="569" spans="9:12" s="18" customFormat="1">
      <c r="I569" s="32"/>
      <c r="J569" s="32"/>
      <c r="K569" s="32"/>
      <c r="L569" s="32"/>
    </row>
    <row r="570" spans="9:12" s="18" customFormat="1">
      <c r="I570" s="32"/>
      <c r="J570" s="32"/>
      <c r="K570" s="32"/>
      <c r="L570" s="32"/>
    </row>
    <row r="571" spans="9:12" s="18" customFormat="1">
      <c r="I571" s="32"/>
      <c r="J571" s="32"/>
      <c r="K571" s="32"/>
      <c r="L571" s="32"/>
    </row>
    <row r="572" spans="9:12" s="18" customFormat="1">
      <c r="I572" s="32"/>
      <c r="J572" s="32"/>
      <c r="K572" s="32"/>
      <c r="L572" s="32"/>
    </row>
    <row r="573" spans="9:12" s="18" customFormat="1">
      <c r="I573" s="32"/>
      <c r="J573" s="32"/>
      <c r="K573" s="32"/>
      <c r="L573" s="32"/>
    </row>
    <row r="574" spans="9:12" s="18" customFormat="1">
      <c r="I574" s="32"/>
      <c r="J574" s="32"/>
      <c r="K574" s="32"/>
      <c r="L574" s="32"/>
    </row>
    <row r="575" spans="9:12" s="18" customFormat="1">
      <c r="I575" s="32"/>
      <c r="J575" s="32"/>
      <c r="K575" s="32"/>
      <c r="L575" s="32"/>
    </row>
    <row r="576" spans="9:12" s="18" customFormat="1">
      <c r="I576" s="32"/>
      <c r="J576" s="32"/>
      <c r="K576" s="32"/>
      <c r="L576" s="32"/>
    </row>
    <row r="577" spans="9:12" s="18" customFormat="1">
      <c r="I577" s="32"/>
      <c r="J577" s="32"/>
      <c r="K577" s="32"/>
      <c r="L577" s="32"/>
    </row>
    <row r="578" spans="9:12" s="18" customFormat="1">
      <c r="I578" s="32"/>
      <c r="J578" s="32"/>
      <c r="K578" s="32"/>
      <c r="L578" s="32"/>
    </row>
    <row r="579" spans="9:12" s="18" customFormat="1">
      <c r="I579" s="32"/>
      <c r="J579" s="32"/>
      <c r="K579" s="32"/>
      <c r="L579" s="32"/>
    </row>
    <row r="580" spans="9:12" s="18" customFormat="1">
      <c r="I580" s="32"/>
      <c r="J580" s="32"/>
      <c r="K580" s="32"/>
      <c r="L580" s="32"/>
    </row>
    <row r="581" spans="9:12" s="18" customFormat="1">
      <c r="I581" s="32"/>
      <c r="J581" s="32"/>
      <c r="K581" s="32"/>
      <c r="L581" s="32"/>
    </row>
    <row r="582" spans="9:12" s="18" customFormat="1">
      <c r="I582" s="32"/>
      <c r="J582" s="32"/>
      <c r="K582" s="32"/>
      <c r="L582" s="32"/>
    </row>
    <row r="583" spans="9:12" s="18" customFormat="1">
      <c r="I583" s="32"/>
      <c r="J583" s="32"/>
      <c r="K583" s="32"/>
      <c r="L583" s="32"/>
    </row>
    <row r="584" spans="9:12" s="18" customFormat="1">
      <c r="I584" s="32"/>
      <c r="J584" s="32"/>
      <c r="K584" s="32"/>
      <c r="L584" s="32"/>
    </row>
    <row r="585" spans="9:12" s="18" customFormat="1">
      <c r="I585" s="32"/>
      <c r="J585" s="32"/>
      <c r="K585" s="32"/>
      <c r="L585" s="32"/>
    </row>
    <row r="586" spans="9:12" s="18" customFormat="1">
      <c r="I586" s="32"/>
      <c r="J586" s="32"/>
      <c r="K586" s="32"/>
      <c r="L586" s="32"/>
    </row>
    <row r="587" spans="9:12" s="18" customFormat="1">
      <c r="I587" s="32"/>
      <c r="J587" s="32"/>
      <c r="K587" s="32"/>
      <c r="L587" s="32"/>
    </row>
    <row r="588" spans="9:12" s="18" customFormat="1">
      <c r="I588" s="32"/>
      <c r="J588" s="32"/>
      <c r="K588" s="32"/>
      <c r="L588" s="32"/>
    </row>
    <row r="589" spans="9:12" s="18" customFormat="1">
      <c r="I589" s="32"/>
      <c r="J589" s="32"/>
      <c r="K589" s="32"/>
      <c r="L589" s="32"/>
    </row>
    <row r="590" spans="9:12" s="18" customFormat="1">
      <c r="I590" s="32"/>
      <c r="J590" s="32"/>
      <c r="K590" s="32"/>
      <c r="L590" s="32"/>
    </row>
    <row r="591" spans="9:12" s="18" customFormat="1">
      <c r="I591" s="32"/>
      <c r="J591" s="32"/>
      <c r="K591" s="32"/>
      <c r="L591" s="32"/>
    </row>
    <row r="592" spans="9:12" s="18" customFormat="1">
      <c r="I592" s="32"/>
      <c r="J592" s="32"/>
      <c r="K592" s="32"/>
      <c r="L592" s="32"/>
    </row>
    <row r="593" spans="9:12" s="18" customFormat="1">
      <c r="I593" s="32"/>
      <c r="J593" s="32"/>
      <c r="K593" s="32"/>
      <c r="L593" s="32"/>
    </row>
    <row r="594" spans="9:12" s="18" customFormat="1">
      <c r="I594" s="32"/>
      <c r="J594" s="32"/>
      <c r="K594" s="32"/>
      <c r="L594" s="32"/>
    </row>
    <row r="595" spans="9:12" s="18" customFormat="1">
      <c r="I595" s="32"/>
      <c r="J595" s="32"/>
      <c r="K595" s="32"/>
      <c r="L595" s="32"/>
    </row>
    <row r="596" spans="9:12" s="18" customFormat="1">
      <c r="I596" s="32"/>
      <c r="J596" s="32"/>
      <c r="K596" s="32"/>
      <c r="L596" s="32"/>
    </row>
    <row r="597" spans="9:12" s="18" customFormat="1">
      <c r="I597" s="32"/>
      <c r="J597" s="32"/>
      <c r="K597" s="32"/>
      <c r="L597" s="32"/>
    </row>
    <row r="598" spans="9:12" s="18" customFormat="1">
      <c r="I598" s="32"/>
      <c r="J598" s="32"/>
      <c r="K598" s="32"/>
      <c r="L598" s="32"/>
    </row>
    <row r="599" spans="9:12" s="18" customFormat="1">
      <c r="I599" s="32"/>
      <c r="J599" s="32"/>
      <c r="K599" s="32"/>
      <c r="L599" s="32"/>
    </row>
    <row r="600" spans="9:12" s="18" customFormat="1">
      <c r="I600" s="32"/>
      <c r="J600" s="32"/>
      <c r="K600" s="32"/>
      <c r="L600" s="32"/>
    </row>
    <row r="601" spans="9:12" s="18" customFormat="1">
      <c r="I601" s="32"/>
      <c r="J601" s="32"/>
      <c r="K601" s="32"/>
      <c r="L601" s="32"/>
    </row>
    <row r="602" spans="9:12" s="18" customFormat="1">
      <c r="I602" s="32"/>
      <c r="J602" s="32"/>
      <c r="K602" s="32"/>
      <c r="L602" s="32"/>
    </row>
    <row r="603" spans="9:12" s="18" customFormat="1">
      <c r="I603" s="32"/>
      <c r="J603" s="32"/>
      <c r="K603" s="32"/>
      <c r="L603" s="32"/>
    </row>
    <row r="604" spans="9:12" s="18" customFormat="1">
      <c r="I604" s="32"/>
      <c r="J604" s="32"/>
      <c r="K604" s="32"/>
      <c r="L604" s="32"/>
    </row>
    <row r="605" spans="9:12" s="18" customFormat="1">
      <c r="I605" s="32"/>
      <c r="J605" s="32"/>
      <c r="K605" s="32"/>
      <c r="L605" s="32"/>
    </row>
    <row r="606" spans="9:12" s="18" customFormat="1">
      <c r="I606" s="32"/>
      <c r="J606" s="32"/>
      <c r="K606" s="32"/>
      <c r="L606" s="32"/>
    </row>
    <row r="607" spans="9:12" s="18" customFormat="1">
      <c r="I607" s="32"/>
      <c r="J607" s="32"/>
      <c r="K607" s="32"/>
      <c r="L607" s="32"/>
    </row>
    <row r="608" spans="9:12" s="18" customFormat="1">
      <c r="I608" s="32"/>
      <c r="J608" s="32"/>
      <c r="K608" s="32"/>
      <c r="L608" s="32"/>
    </row>
    <row r="609" spans="9:12" s="18" customFormat="1">
      <c r="I609" s="32"/>
      <c r="J609" s="32"/>
      <c r="K609" s="32"/>
      <c r="L609" s="32"/>
    </row>
    <row r="610" spans="9:12" s="18" customFormat="1">
      <c r="I610" s="32"/>
      <c r="J610" s="32"/>
      <c r="K610" s="32"/>
      <c r="L610" s="32"/>
    </row>
    <row r="611" spans="9:12" s="18" customFormat="1">
      <c r="I611" s="32"/>
      <c r="J611" s="32"/>
      <c r="K611" s="32"/>
      <c r="L611" s="32"/>
    </row>
    <row r="612" spans="9:12" s="18" customFormat="1">
      <c r="I612" s="32"/>
      <c r="J612" s="32"/>
      <c r="K612" s="32"/>
      <c r="L612" s="32"/>
    </row>
    <row r="613" spans="9:12" s="18" customFormat="1">
      <c r="I613" s="32"/>
      <c r="J613" s="32"/>
      <c r="K613" s="32"/>
      <c r="L613" s="32"/>
    </row>
    <row r="614" spans="9:12" s="18" customFormat="1">
      <c r="I614" s="32"/>
      <c r="J614" s="32"/>
      <c r="K614" s="32"/>
      <c r="L614" s="32"/>
    </row>
    <row r="615" spans="9:12" s="18" customFormat="1">
      <c r="I615" s="32"/>
      <c r="J615" s="32"/>
      <c r="K615" s="32"/>
      <c r="L615" s="32"/>
    </row>
    <row r="616" spans="9:12" s="18" customFormat="1">
      <c r="I616" s="32"/>
      <c r="J616" s="32"/>
      <c r="K616" s="32"/>
      <c r="L616" s="32"/>
    </row>
    <row r="617" spans="9:12" s="18" customFormat="1">
      <c r="I617" s="32"/>
      <c r="J617" s="32"/>
      <c r="K617" s="32"/>
      <c r="L617" s="32"/>
    </row>
    <row r="618" spans="9:12" s="18" customFormat="1">
      <c r="I618" s="32"/>
      <c r="J618" s="32"/>
      <c r="K618" s="32"/>
      <c r="L618" s="32"/>
    </row>
    <row r="619" spans="9:12" s="18" customFormat="1">
      <c r="I619" s="32"/>
      <c r="J619" s="32"/>
      <c r="K619" s="32"/>
      <c r="L619" s="32"/>
    </row>
    <row r="620" spans="9:12" s="18" customFormat="1">
      <c r="I620" s="32"/>
      <c r="J620" s="32"/>
      <c r="K620" s="32"/>
      <c r="L620" s="32"/>
    </row>
    <row r="621" spans="9:12" s="18" customFormat="1">
      <c r="I621" s="32"/>
      <c r="J621" s="32"/>
      <c r="K621" s="32"/>
      <c r="L621" s="32"/>
    </row>
    <row r="622" spans="9:12" s="18" customFormat="1">
      <c r="I622" s="32"/>
      <c r="J622" s="32"/>
      <c r="K622" s="32"/>
      <c r="L622" s="32"/>
    </row>
    <row r="623" spans="9:12" s="18" customFormat="1">
      <c r="I623" s="32"/>
      <c r="J623" s="32"/>
      <c r="K623" s="32"/>
      <c r="L623" s="32"/>
    </row>
    <row r="624" spans="9:12" s="18" customFormat="1">
      <c r="I624" s="32"/>
      <c r="J624" s="32"/>
      <c r="K624" s="32"/>
      <c r="L624" s="32"/>
    </row>
    <row r="625" spans="9:12" s="18" customFormat="1">
      <c r="I625" s="32"/>
      <c r="J625" s="32"/>
      <c r="K625" s="32"/>
      <c r="L625" s="32"/>
    </row>
    <row r="626" spans="9:12" s="18" customFormat="1">
      <c r="I626" s="32"/>
      <c r="J626" s="32"/>
      <c r="K626" s="32"/>
      <c r="L626" s="32"/>
    </row>
    <row r="627" spans="9:12" s="18" customFormat="1">
      <c r="I627" s="32"/>
      <c r="J627" s="32"/>
      <c r="K627" s="32"/>
      <c r="L627" s="32"/>
    </row>
    <row r="628" spans="9:12" s="18" customFormat="1">
      <c r="I628" s="32"/>
      <c r="J628" s="32"/>
      <c r="K628" s="32"/>
      <c r="L628" s="32"/>
    </row>
    <row r="629" spans="9:12" s="18" customFormat="1">
      <c r="I629" s="32"/>
      <c r="J629" s="32"/>
      <c r="K629" s="32"/>
      <c r="L629" s="32"/>
    </row>
    <row r="630" spans="9:12" s="18" customFormat="1">
      <c r="I630" s="32"/>
      <c r="J630" s="32"/>
      <c r="K630" s="32"/>
      <c r="L630" s="32"/>
    </row>
    <row r="631" spans="9:12" s="18" customFormat="1">
      <c r="I631" s="32"/>
      <c r="J631" s="32"/>
      <c r="K631" s="32"/>
      <c r="L631" s="32"/>
    </row>
    <row r="632" spans="9:12" s="18" customFormat="1">
      <c r="I632" s="32"/>
      <c r="J632" s="32"/>
      <c r="K632" s="32"/>
      <c r="L632" s="32"/>
    </row>
    <row r="633" spans="9:12" s="18" customFormat="1">
      <c r="I633" s="32"/>
      <c r="J633" s="32"/>
      <c r="K633" s="32"/>
      <c r="L633" s="32"/>
    </row>
    <row r="634" spans="9:12" s="18" customFormat="1">
      <c r="I634" s="32"/>
      <c r="J634" s="32"/>
      <c r="K634" s="32"/>
      <c r="L634" s="32"/>
    </row>
    <row r="635" spans="9:12" s="18" customFormat="1">
      <c r="I635" s="32"/>
      <c r="J635" s="32"/>
      <c r="K635" s="32"/>
      <c r="L635" s="32"/>
    </row>
    <row r="636" spans="9:12" s="18" customFormat="1">
      <c r="I636" s="32"/>
      <c r="J636" s="32"/>
      <c r="K636" s="32"/>
      <c r="L636" s="32"/>
    </row>
    <row r="637" spans="9:12" s="18" customFormat="1">
      <c r="I637" s="32"/>
      <c r="J637" s="32"/>
      <c r="K637" s="32"/>
      <c r="L637" s="32"/>
    </row>
    <row r="638" spans="9:12" s="18" customFormat="1">
      <c r="I638" s="32"/>
      <c r="J638" s="32"/>
      <c r="K638" s="32"/>
      <c r="L638" s="32"/>
    </row>
    <row r="639" spans="9:12" s="18" customFormat="1">
      <c r="I639" s="32"/>
      <c r="J639" s="32"/>
      <c r="K639" s="32"/>
      <c r="L639" s="32"/>
    </row>
    <row r="640" spans="9:12" s="18" customFormat="1">
      <c r="I640" s="32"/>
      <c r="J640" s="32"/>
      <c r="K640" s="32"/>
      <c r="L640" s="32"/>
    </row>
    <row r="641" spans="9:12" s="18" customFormat="1">
      <c r="I641" s="32"/>
      <c r="J641" s="32"/>
      <c r="K641" s="32"/>
      <c r="L641" s="32"/>
    </row>
    <row r="642" spans="9:12" s="18" customFormat="1">
      <c r="I642" s="32"/>
      <c r="J642" s="32"/>
      <c r="K642" s="32"/>
      <c r="L642" s="32"/>
    </row>
    <row r="643" spans="9:12" s="18" customFormat="1">
      <c r="I643" s="32"/>
      <c r="J643" s="32"/>
      <c r="K643" s="32"/>
      <c r="L643" s="32"/>
    </row>
    <row r="644" spans="9:12" s="18" customFormat="1">
      <c r="I644" s="32"/>
      <c r="J644" s="32"/>
      <c r="K644" s="32"/>
      <c r="L644" s="32"/>
    </row>
    <row r="645" spans="9:12" s="18" customFormat="1">
      <c r="I645" s="32"/>
      <c r="J645" s="32"/>
      <c r="K645" s="32"/>
      <c r="L645" s="32"/>
    </row>
    <row r="646" spans="9:12" s="18" customFormat="1">
      <c r="I646" s="32"/>
      <c r="J646" s="32"/>
      <c r="K646" s="32"/>
      <c r="L646" s="32"/>
    </row>
    <row r="647" spans="9:12" s="18" customFormat="1">
      <c r="I647" s="32"/>
      <c r="J647" s="32"/>
      <c r="K647" s="32"/>
      <c r="L647" s="32"/>
    </row>
    <row r="648" spans="9:12" s="18" customFormat="1">
      <c r="I648" s="32"/>
      <c r="J648" s="32"/>
      <c r="K648" s="32"/>
      <c r="L648" s="32"/>
    </row>
    <row r="649" spans="9:12" s="18" customFormat="1">
      <c r="I649" s="32"/>
      <c r="J649" s="32"/>
      <c r="K649" s="32"/>
      <c r="L649" s="32"/>
    </row>
    <row r="650" spans="9:12" s="18" customFormat="1">
      <c r="I650" s="32"/>
      <c r="J650" s="32"/>
      <c r="K650" s="32"/>
      <c r="L650" s="32"/>
    </row>
    <row r="651" spans="9:12" s="18" customFormat="1">
      <c r="I651" s="32"/>
      <c r="J651" s="32"/>
      <c r="K651" s="32"/>
      <c r="L651" s="32"/>
    </row>
    <row r="652" spans="9:12" s="18" customFormat="1">
      <c r="I652" s="32"/>
      <c r="J652" s="32"/>
      <c r="K652" s="32"/>
      <c r="L652" s="32"/>
    </row>
    <row r="653" spans="9:12" s="18" customFormat="1">
      <c r="I653" s="32"/>
      <c r="J653" s="32"/>
      <c r="K653" s="32"/>
      <c r="L653" s="32"/>
    </row>
    <row r="654" spans="9:12" s="18" customFormat="1">
      <c r="I654" s="32"/>
      <c r="J654" s="32"/>
      <c r="K654" s="32"/>
      <c r="L654" s="32"/>
    </row>
    <row r="655" spans="9:12" s="18" customFormat="1">
      <c r="I655" s="32"/>
      <c r="J655" s="32"/>
      <c r="K655" s="32"/>
      <c r="L655" s="32"/>
    </row>
    <row r="656" spans="9:12" s="18" customFormat="1">
      <c r="I656" s="32"/>
      <c r="J656" s="32"/>
      <c r="K656" s="32"/>
      <c r="L656" s="32"/>
    </row>
    <row r="657" spans="9:12" s="18" customFormat="1">
      <c r="I657" s="32"/>
      <c r="J657" s="32"/>
      <c r="K657" s="32"/>
      <c r="L657" s="32"/>
    </row>
    <row r="658" spans="9:12" s="18" customFormat="1">
      <c r="I658" s="32"/>
      <c r="J658" s="32"/>
      <c r="K658" s="32"/>
      <c r="L658" s="32"/>
    </row>
    <row r="659" spans="9:12" s="18" customFormat="1">
      <c r="I659" s="32"/>
      <c r="J659" s="32"/>
      <c r="K659" s="32"/>
      <c r="L659" s="32"/>
    </row>
    <row r="660" spans="9:12" s="18" customFormat="1">
      <c r="I660" s="32"/>
      <c r="J660" s="32"/>
      <c r="K660" s="32"/>
      <c r="L660" s="32"/>
    </row>
    <row r="661" spans="9:12" s="18" customFormat="1">
      <c r="I661" s="32"/>
      <c r="J661" s="32"/>
      <c r="K661" s="32"/>
      <c r="L661" s="32"/>
    </row>
    <row r="662" spans="9:12" s="18" customFormat="1">
      <c r="I662" s="32"/>
      <c r="J662" s="32"/>
      <c r="K662" s="32"/>
      <c r="L662" s="32"/>
    </row>
    <row r="663" spans="9:12" s="18" customFormat="1">
      <c r="I663" s="32"/>
      <c r="J663" s="32"/>
      <c r="K663" s="32"/>
      <c r="L663" s="32"/>
    </row>
    <row r="664" spans="9:12" s="18" customFormat="1">
      <c r="I664" s="32"/>
      <c r="J664" s="32"/>
      <c r="K664" s="32"/>
      <c r="L664" s="32"/>
    </row>
    <row r="665" spans="9:12" s="18" customFormat="1">
      <c r="I665" s="32"/>
      <c r="J665" s="32"/>
      <c r="K665" s="32"/>
      <c r="L665" s="32"/>
    </row>
    <row r="666" spans="9:12" s="18" customFormat="1">
      <c r="I666" s="32"/>
      <c r="J666" s="32"/>
      <c r="K666" s="32"/>
      <c r="L666" s="32"/>
    </row>
    <row r="667" spans="9:12" s="18" customFormat="1">
      <c r="I667" s="32"/>
      <c r="J667" s="32"/>
      <c r="K667" s="32"/>
      <c r="L667" s="32"/>
    </row>
    <row r="668" spans="9:12" s="18" customFormat="1">
      <c r="I668" s="32"/>
      <c r="J668" s="32"/>
      <c r="K668" s="32"/>
      <c r="L668" s="32"/>
    </row>
    <row r="669" spans="9:12" s="18" customFormat="1">
      <c r="I669" s="32"/>
      <c r="J669" s="32"/>
      <c r="K669" s="32"/>
      <c r="L669" s="32"/>
    </row>
    <row r="670" spans="9:12" s="18" customFormat="1">
      <c r="I670" s="32"/>
      <c r="J670" s="32"/>
      <c r="K670" s="32"/>
      <c r="L670" s="32"/>
    </row>
    <row r="671" spans="9:12" s="18" customFormat="1">
      <c r="I671" s="32"/>
      <c r="J671" s="32"/>
      <c r="K671" s="32"/>
      <c r="L671" s="32"/>
    </row>
    <row r="672" spans="9:12" s="18" customFormat="1">
      <c r="I672" s="32"/>
      <c r="J672" s="32"/>
      <c r="K672" s="32"/>
      <c r="L672" s="32"/>
    </row>
    <row r="673" spans="9:12" s="18" customFormat="1">
      <c r="I673" s="32"/>
      <c r="J673" s="32"/>
      <c r="K673" s="32"/>
      <c r="L673" s="32"/>
    </row>
    <row r="674" spans="9:12" s="18" customFormat="1">
      <c r="I674" s="32"/>
      <c r="J674" s="32"/>
      <c r="K674" s="32"/>
      <c r="L674" s="32"/>
    </row>
    <row r="675" spans="9:12" s="18" customFormat="1">
      <c r="I675" s="32"/>
      <c r="J675" s="32"/>
      <c r="K675" s="32"/>
      <c r="L675" s="32"/>
    </row>
    <row r="676" spans="9:12" s="18" customFormat="1">
      <c r="I676" s="32"/>
      <c r="J676" s="32"/>
      <c r="K676" s="32"/>
      <c r="L676" s="32"/>
    </row>
    <row r="677" spans="9:12" s="18" customFormat="1">
      <c r="I677" s="32"/>
      <c r="J677" s="32"/>
      <c r="K677" s="32"/>
      <c r="L677" s="32"/>
    </row>
    <row r="678" spans="9:12" s="18" customFormat="1">
      <c r="I678" s="32"/>
      <c r="J678" s="32"/>
      <c r="K678" s="32"/>
      <c r="L678" s="32"/>
    </row>
    <row r="679" spans="9:12" s="18" customFormat="1">
      <c r="I679" s="32"/>
      <c r="J679" s="32"/>
      <c r="K679" s="32"/>
      <c r="L679" s="32"/>
    </row>
    <row r="680" spans="9:12" s="18" customFormat="1">
      <c r="I680" s="32"/>
      <c r="J680" s="32"/>
      <c r="K680" s="32"/>
      <c r="L680" s="32"/>
    </row>
    <row r="681" spans="9:12" s="18" customFormat="1">
      <c r="I681" s="32"/>
      <c r="J681" s="32"/>
      <c r="K681" s="32"/>
      <c r="L681" s="32"/>
    </row>
    <row r="682" spans="9:12" s="18" customFormat="1">
      <c r="I682" s="32"/>
      <c r="J682" s="32"/>
      <c r="K682" s="32"/>
      <c r="L682" s="32"/>
    </row>
    <row r="683" spans="9:12" s="18" customFormat="1">
      <c r="I683" s="32"/>
      <c r="J683" s="32"/>
      <c r="K683" s="32"/>
      <c r="L683" s="32"/>
    </row>
    <row r="684" spans="9:12" s="18" customFormat="1">
      <c r="I684" s="32"/>
      <c r="J684" s="32"/>
      <c r="K684" s="32"/>
      <c r="L684" s="32"/>
    </row>
    <row r="685" spans="9:12" s="18" customFormat="1">
      <c r="I685" s="32"/>
      <c r="J685" s="32"/>
      <c r="K685" s="32"/>
      <c r="L685" s="32"/>
    </row>
    <row r="686" spans="9:12" s="18" customFormat="1">
      <c r="I686" s="32"/>
      <c r="J686" s="32"/>
      <c r="K686" s="32"/>
      <c r="L686" s="32"/>
    </row>
    <row r="687" spans="9:12" s="18" customFormat="1">
      <c r="I687" s="32"/>
      <c r="J687" s="32"/>
      <c r="K687" s="32"/>
      <c r="L687" s="32"/>
    </row>
    <row r="688" spans="9:12" s="18" customFormat="1">
      <c r="I688" s="32"/>
      <c r="J688" s="32"/>
      <c r="K688" s="32"/>
      <c r="L688" s="32"/>
    </row>
    <row r="689" spans="9:12" s="18" customFormat="1">
      <c r="I689" s="32"/>
      <c r="J689" s="32"/>
      <c r="K689" s="32"/>
      <c r="L689" s="32"/>
    </row>
    <row r="690" spans="9:12" s="18" customFormat="1">
      <c r="I690" s="32"/>
      <c r="J690" s="32"/>
      <c r="K690" s="32"/>
      <c r="L690" s="32"/>
    </row>
    <row r="691" spans="9:12" s="18" customFormat="1">
      <c r="I691" s="32"/>
      <c r="J691" s="32"/>
      <c r="K691" s="32"/>
      <c r="L691" s="32"/>
    </row>
    <row r="692" spans="9:12" s="18" customFormat="1">
      <c r="I692" s="32"/>
      <c r="J692" s="32"/>
      <c r="K692" s="32"/>
      <c r="L692" s="32"/>
    </row>
    <row r="693" spans="9:12" s="18" customFormat="1">
      <c r="I693" s="32"/>
      <c r="J693" s="32"/>
      <c r="K693" s="32"/>
      <c r="L693" s="32"/>
    </row>
    <row r="694" spans="9:12" s="18" customFormat="1">
      <c r="I694" s="32"/>
      <c r="J694" s="32"/>
      <c r="K694" s="32"/>
      <c r="L694" s="32"/>
    </row>
    <row r="695" spans="9:12" s="18" customFormat="1">
      <c r="I695" s="32"/>
      <c r="J695" s="32"/>
      <c r="K695" s="32"/>
      <c r="L695" s="32"/>
    </row>
    <row r="696" spans="9:12" s="18" customFormat="1">
      <c r="I696" s="32"/>
      <c r="J696" s="32"/>
      <c r="K696" s="32"/>
      <c r="L696" s="32"/>
    </row>
    <row r="697" spans="9:12" s="18" customFormat="1">
      <c r="I697" s="32"/>
      <c r="J697" s="32"/>
      <c r="K697" s="32"/>
      <c r="L697" s="32"/>
    </row>
    <row r="698" spans="9:12" s="18" customFormat="1">
      <c r="I698" s="32"/>
      <c r="J698" s="32"/>
      <c r="K698" s="32"/>
      <c r="L698" s="32"/>
    </row>
    <row r="699" spans="9:12" s="18" customFormat="1">
      <c r="I699" s="32"/>
      <c r="J699" s="32"/>
      <c r="K699" s="32"/>
      <c r="L699" s="32"/>
    </row>
    <row r="700" spans="9:12" s="18" customFormat="1">
      <c r="I700" s="32"/>
      <c r="J700" s="32"/>
      <c r="K700" s="32"/>
      <c r="L700" s="32"/>
    </row>
    <row r="701" spans="9:12" s="18" customFormat="1">
      <c r="I701" s="32"/>
      <c r="J701" s="32"/>
      <c r="K701" s="32"/>
      <c r="L701" s="32"/>
    </row>
    <row r="702" spans="9:12" s="18" customFormat="1">
      <c r="I702" s="32"/>
      <c r="J702" s="32"/>
      <c r="K702" s="32"/>
      <c r="L702" s="32"/>
    </row>
    <row r="703" spans="9:12" s="18" customFormat="1">
      <c r="I703" s="32"/>
      <c r="J703" s="32"/>
      <c r="K703" s="32"/>
      <c r="L703" s="32"/>
    </row>
    <row r="704" spans="9:12" s="18" customFormat="1">
      <c r="I704" s="32"/>
      <c r="J704" s="32"/>
      <c r="K704" s="32"/>
      <c r="L704" s="32"/>
    </row>
    <row r="705" spans="9:12" s="18" customFormat="1">
      <c r="I705" s="32"/>
      <c r="J705" s="32"/>
      <c r="K705" s="32"/>
      <c r="L705" s="32"/>
    </row>
    <row r="706" spans="9:12" s="18" customFormat="1">
      <c r="I706" s="32"/>
      <c r="J706" s="32"/>
      <c r="K706" s="32"/>
      <c r="L706" s="32"/>
    </row>
    <row r="707" spans="9:12" s="18" customFormat="1">
      <c r="I707" s="32"/>
      <c r="J707" s="32"/>
      <c r="K707" s="32"/>
      <c r="L707" s="32"/>
    </row>
    <row r="708" spans="9:12" s="18" customFormat="1">
      <c r="I708" s="32"/>
      <c r="J708" s="32"/>
      <c r="K708" s="32"/>
      <c r="L708" s="32"/>
    </row>
    <row r="709" spans="9:12" s="18" customFormat="1">
      <c r="I709" s="32"/>
      <c r="J709" s="32"/>
      <c r="K709" s="32"/>
      <c r="L709" s="32"/>
    </row>
    <row r="710" spans="9:12" s="18" customFormat="1">
      <c r="I710" s="32"/>
      <c r="J710" s="32"/>
      <c r="K710" s="32"/>
      <c r="L710" s="32"/>
    </row>
    <row r="711" spans="9:12" s="18" customFormat="1">
      <c r="I711" s="32"/>
      <c r="J711" s="32"/>
      <c r="K711" s="32"/>
      <c r="L711" s="32"/>
    </row>
    <row r="712" spans="9:12" s="18" customFormat="1">
      <c r="I712" s="32"/>
      <c r="J712" s="32"/>
      <c r="K712" s="32"/>
      <c r="L712" s="32"/>
    </row>
    <row r="713" spans="9:12" s="18" customFormat="1">
      <c r="I713" s="32"/>
      <c r="J713" s="32"/>
      <c r="K713" s="32"/>
      <c r="L713" s="32"/>
    </row>
    <row r="714" spans="9:12" s="18" customFormat="1">
      <c r="I714" s="32"/>
      <c r="J714" s="32"/>
      <c r="K714" s="32"/>
      <c r="L714" s="32"/>
    </row>
    <row r="715" spans="9:12" s="18" customFormat="1">
      <c r="I715" s="32"/>
      <c r="J715" s="32"/>
      <c r="K715" s="32"/>
      <c r="L715" s="32"/>
    </row>
    <row r="716" spans="9:12" s="18" customFormat="1">
      <c r="I716" s="32"/>
      <c r="J716" s="32"/>
      <c r="K716" s="32"/>
      <c r="L716" s="32"/>
    </row>
    <row r="717" spans="9:12" s="18" customFormat="1">
      <c r="I717" s="32"/>
      <c r="J717" s="32"/>
      <c r="K717" s="32"/>
      <c r="L717" s="32"/>
    </row>
    <row r="718" spans="9:12" s="18" customFormat="1">
      <c r="I718" s="32"/>
      <c r="J718" s="32"/>
      <c r="K718" s="32"/>
      <c r="L718" s="32"/>
    </row>
    <row r="719" spans="9:12" s="18" customFormat="1">
      <c r="I719" s="32"/>
      <c r="J719" s="32"/>
      <c r="K719" s="32"/>
      <c r="L719" s="32"/>
    </row>
    <row r="720" spans="9:12" s="18" customFormat="1">
      <c r="I720" s="32"/>
      <c r="J720" s="32"/>
      <c r="K720" s="32"/>
      <c r="L720" s="32"/>
    </row>
    <row r="721" spans="9:12" s="18" customFormat="1">
      <c r="I721" s="32"/>
      <c r="J721" s="32"/>
      <c r="K721" s="32"/>
      <c r="L721" s="32"/>
    </row>
    <row r="722" spans="9:12" s="18" customFormat="1">
      <c r="I722" s="32"/>
      <c r="J722" s="32"/>
      <c r="K722" s="32"/>
      <c r="L722" s="32"/>
    </row>
    <row r="723" spans="9:12" s="18" customFormat="1">
      <c r="I723" s="32"/>
      <c r="J723" s="32"/>
      <c r="K723" s="32"/>
      <c r="L723" s="32"/>
    </row>
    <row r="724" spans="9:12" s="18" customFormat="1">
      <c r="I724" s="32"/>
      <c r="J724" s="32"/>
      <c r="K724" s="32"/>
      <c r="L724" s="32"/>
    </row>
    <row r="725" spans="9:12" s="18" customFormat="1">
      <c r="I725" s="32"/>
      <c r="J725" s="32"/>
      <c r="K725" s="32"/>
      <c r="L725" s="32"/>
    </row>
    <row r="726" spans="9:12" s="18" customFormat="1">
      <c r="I726" s="32"/>
      <c r="J726" s="32"/>
      <c r="K726" s="32"/>
      <c r="L726" s="32"/>
    </row>
    <row r="727" spans="9:12" s="18" customFormat="1">
      <c r="I727" s="32"/>
      <c r="J727" s="32"/>
      <c r="K727" s="32"/>
      <c r="L727" s="32"/>
    </row>
    <row r="728" spans="9:12" s="18" customFormat="1">
      <c r="I728" s="32"/>
      <c r="J728" s="32"/>
      <c r="K728" s="32"/>
      <c r="L728" s="32"/>
    </row>
    <row r="729" spans="9:12" s="18" customFormat="1">
      <c r="I729" s="32"/>
      <c r="J729" s="32"/>
      <c r="K729" s="32"/>
      <c r="L729" s="32"/>
    </row>
    <row r="730" spans="9:12" s="18" customFormat="1">
      <c r="I730" s="32"/>
      <c r="J730" s="32"/>
      <c r="K730" s="32"/>
      <c r="L730" s="32"/>
    </row>
    <row r="731" spans="9:12" s="18" customFormat="1">
      <c r="I731" s="32"/>
      <c r="J731" s="32"/>
      <c r="K731" s="32"/>
      <c r="L731" s="32"/>
    </row>
    <row r="732" spans="9:12" s="18" customFormat="1">
      <c r="I732" s="32"/>
      <c r="J732" s="32"/>
      <c r="K732" s="32"/>
      <c r="L732" s="32"/>
    </row>
    <row r="733" spans="9:12" s="18" customFormat="1">
      <c r="I733" s="32"/>
      <c r="J733" s="32"/>
      <c r="K733" s="32"/>
      <c r="L733" s="32"/>
    </row>
    <row r="734" spans="9:12" s="18" customFormat="1">
      <c r="I734" s="32"/>
      <c r="J734" s="32"/>
      <c r="K734" s="32"/>
      <c r="L734" s="32"/>
    </row>
    <row r="735" spans="9:12" s="18" customFormat="1">
      <c r="I735" s="32"/>
      <c r="J735" s="32"/>
      <c r="K735" s="32"/>
      <c r="L735" s="32"/>
    </row>
    <row r="736" spans="9:12" s="18" customFormat="1">
      <c r="I736" s="32"/>
      <c r="J736" s="32"/>
      <c r="K736" s="32"/>
      <c r="L736" s="32"/>
    </row>
    <row r="737" spans="9:12" s="18" customFormat="1">
      <c r="I737" s="32"/>
      <c r="J737" s="32"/>
      <c r="K737" s="32"/>
      <c r="L737" s="32"/>
    </row>
    <row r="738" spans="9:12" s="18" customFormat="1">
      <c r="I738" s="32"/>
      <c r="J738" s="32"/>
      <c r="K738" s="32"/>
      <c r="L738" s="32"/>
    </row>
    <row r="739" spans="9:12" s="18" customFormat="1">
      <c r="I739" s="32"/>
      <c r="J739" s="32"/>
      <c r="K739" s="32"/>
      <c r="L739" s="32"/>
    </row>
    <row r="740" spans="9:12" s="18" customFormat="1">
      <c r="I740" s="32"/>
      <c r="J740" s="32"/>
      <c r="K740" s="32"/>
      <c r="L740" s="32"/>
    </row>
    <row r="741" spans="9:12" s="18" customFormat="1">
      <c r="I741" s="32"/>
      <c r="J741" s="32"/>
      <c r="K741" s="32"/>
      <c r="L741" s="32"/>
    </row>
    <row r="742" spans="9:12" s="18" customFormat="1">
      <c r="I742" s="32"/>
      <c r="J742" s="32"/>
      <c r="K742" s="32"/>
      <c r="L742" s="32"/>
    </row>
    <row r="743" spans="9:12" s="18" customFormat="1">
      <c r="I743" s="32"/>
      <c r="J743" s="32"/>
      <c r="K743" s="32"/>
      <c r="L743" s="32"/>
    </row>
    <row r="744" spans="9:12" s="18" customFormat="1">
      <c r="I744" s="32"/>
      <c r="J744" s="32"/>
      <c r="K744" s="32"/>
      <c r="L744" s="32"/>
    </row>
    <row r="745" spans="9:12" s="18" customFormat="1">
      <c r="I745" s="32"/>
      <c r="J745" s="32"/>
      <c r="K745" s="32"/>
      <c r="L745" s="32"/>
    </row>
    <row r="746" spans="9:12" s="18" customFormat="1">
      <c r="I746" s="32"/>
      <c r="J746" s="32"/>
      <c r="K746" s="32"/>
      <c r="L746" s="32"/>
    </row>
    <row r="747" spans="9:12" s="18" customFormat="1">
      <c r="I747" s="32"/>
      <c r="J747" s="32"/>
      <c r="K747" s="32"/>
      <c r="L747" s="32"/>
    </row>
    <row r="748" spans="9:12" s="18" customFormat="1">
      <c r="I748" s="32"/>
      <c r="J748" s="32"/>
      <c r="K748" s="32"/>
      <c r="L748" s="32"/>
    </row>
    <row r="749" spans="9:12" s="18" customFormat="1">
      <c r="I749" s="32"/>
      <c r="J749" s="32"/>
      <c r="K749" s="32"/>
      <c r="L749" s="32"/>
    </row>
    <row r="750" spans="9:12" s="18" customFormat="1">
      <c r="I750" s="32"/>
      <c r="J750" s="32"/>
      <c r="K750" s="32"/>
      <c r="L750" s="32"/>
    </row>
    <row r="751" spans="9:12" s="18" customFormat="1">
      <c r="I751" s="32"/>
      <c r="J751" s="32"/>
      <c r="K751" s="32"/>
      <c r="L751" s="32"/>
    </row>
    <row r="752" spans="9:12" s="18" customFormat="1">
      <c r="I752" s="32"/>
      <c r="J752" s="32"/>
      <c r="K752" s="32"/>
      <c r="L752" s="32"/>
    </row>
    <row r="753" spans="9:12" s="18" customFormat="1">
      <c r="I753" s="32"/>
      <c r="J753" s="32"/>
      <c r="K753" s="32"/>
      <c r="L753" s="32"/>
    </row>
    <row r="754" spans="9:12" s="18" customFormat="1">
      <c r="I754" s="32"/>
      <c r="J754" s="32"/>
      <c r="K754" s="32"/>
      <c r="L754" s="32"/>
    </row>
    <row r="755" spans="9:12" s="18" customFormat="1">
      <c r="I755" s="32"/>
      <c r="J755" s="32"/>
      <c r="K755" s="32"/>
      <c r="L755" s="32"/>
    </row>
    <row r="756" spans="9:12" s="18" customFormat="1">
      <c r="I756" s="32"/>
      <c r="J756" s="32"/>
      <c r="K756" s="32"/>
      <c r="L756" s="32"/>
    </row>
    <row r="757" spans="9:12" s="18" customFormat="1">
      <c r="I757" s="32"/>
      <c r="J757" s="32"/>
      <c r="K757" s="32"/>
      <c r="L757" s="32"/>
    </row>
    <row r="758" spans="9:12" s="18" customFormat="1">
      <c r="I758" s="32"/>
      <c r="J758" s="32"/>
      <c r="K758" s="32"/>
      <c r="L758" s="32"/>
    </row>
    <row r="759" spans="9:12" s="18" customFormat="1">
      <c r="I759" s="32"/>
      <c r="J759" s="32"/>
      <c r="K759" s="32"/>
      <c r="L759" s="32"/>
    </row>
    <row r="760" spans="9:12" s="18" customFormat="1">
      <c r="I760" s="32"/>
      <c r="J760" s="32"/>
      <c r="K760" s="32"/>
      <c r="L760" s="32"/>
    </row>
    <row r="761" spans="9:12" s="18" customFormat="1">
      <c r="I761" s="32"/>
      <c r="J761" s="32"/>
      <c r="K761" s="32"/>
      <c r="L761" s="32"/>
    </row>
    <row r="762" spans="9:12" s="18" customFormat="1">
      <c r="I762" s="32"/>
      <c r="J762" s="32"/>
      <c r="K762" s="32"/>
      <c r="L762" s="32"/>
    </row>
    <row r="763" spans="9:12" s="18" customFormat="1">
      <c r="I763" s="32"/>
      <c r="J763" s="32"/>
      <c r="K763" s="32"/>
      <c r="L763" s="32"/>
    </row>
    <row r="764" spans="9:12" s="18" customFormat="1">
      <c r="I764" s="32"/>
      <c r="J764" s="32"/>
      <c r="K764" s="32"/>
      <c r="L764" s="32"/>
    </row>
    <row r="765" spans="9:12" s="18" customFormat="1">
      <c r="I765" s="32"/>
      <c r="J765" s="32"/>
      <c r="K765" s="32"/>
      <c r="L765" s="32"/>
    </row>
    <row r="766" spans="9:12" s="18" customFormat="1">
      <c r="I766" s="32"/>
      <c r="J766" s="32"/>
      <c r="K766" s="32"/>
      <c r="L766" s="32"/>
    </row>
    <row r="767" spans="9:12" s="18" customFormat="1">
      <c r="I767" s="32"/>
      <c r="J767" s="32"/>
      <c r="K767" s="32"/>
      <c r="L767" s="32"/>
    </row>
    <row r="768" spans="9:12" s="18" customFormat="1">
      <c r="I768" s="32"/>
      <c r="J768" s="32"/>
      <c r="K768" s="32"/>
      <c r="L768" s="32"/>
    </row>
    <row r="769" spans="9:12" s="18" customFormat="1">
      <c r="I769" s="32"/>
      <c r="J769" s="32"/>
      <c r="K769" s="32"/>
      <c r="L769" s="32"/>
    </row>
    <row r="770" spans="9:12" s="18" customFormat="1">
      <c r="I770" s="32"/>
      <c r="J770" s="32"/>
      <c r="K770" s="32"/>
      <c r="L770" s="32"/>
    </row>
    <row r="771" spans="9:12" s="18" customFormat="1">
      <c r="I771" s="32"/>
      <c r="J771" s="32"/>
      <c r="K771" s="32"/>
      <c r="L771" s="32"/>
    </row>
    <row r="772" spans="9:12" s="18" customFormat="1">
      <c r="I772" s="32"/>
      <c r="J772" s="32"/>
      <c r="K772" s="32"/>
      <c r="L772" s="32"/>
    </row>
    <row r="773" spans="9:12" s="18" customFormat="1">
      <c r="I773" s="32"/>
      <c r="J773" s="32"/>
      <c r="K773" s="32"/>
      <c r="L773" s="32"/>
    </row>
    <row r="774" spans="9:12" s="18" customFormat="1">
      <c r="I774" s="32"/>
      <c r="J774" s="32"/>
      <c r="K774" s="32"/>
      <c r="L774" s="32"/>
    </row>
    <row r="775" spans="9:12" s="18" customFormat="1">
      <c r="I775" s="32"/>
      <c r="J775" s="32"/>
      <c r="K775" s="32"/>
      <c r="L775" s="32"/>
    </row>
    <row r="776" spans="9:12" s="18" customFormat="1">
      <c r="I776" s="32"/>
      <c r="J776" s="32"/>
      <c r="K776" s="32"/>
      <c r="L776" s="32"/>
    </row>
    <row r="777" spans="9:12" s="18" customFormat="1">
      <c r="I777" s="32"/>
      <c r="J777" s="32"/>
      <c r="K777" s="32"/>
      <c r="L777" s="32"/>
    </row>
    <row r="778" spans="9:12" s="18" customFormat="1">
      <c r="I778" s="32"/>
      <c r="J778" s="32"/>
      <c r="K778" s="32"/>
      <c r="L778" s="32"/>
    </row>
    <row r="779" spans="9:12" s="18" customFormat="1">
      <c r="I779" s="32"/>
      <c r="J779" s="32"/>
      <c r="K779" s="32"/>
      <c r="L779" s="32"/>
    </row>
    <row r="780" spans="9:12" s="18" customFormat="1">
      <c r="I780" s="32"/>
      <c r="J780" s="32"/>
      <c r="K780" s="32"/>
      <c r="L780" s="32"/>
    </row>
    <row r="781" spans="9:12" s="18" customFormat="1">
      <c r="I781" s="32"/>
      <c r="J781" s="32"/>
      <c r="K781" s="32"/>
      <c r="L781" s="32"/>
    </row>
    <row r="782" spans="9:12" s="18" customFormat="1">
      <c r="I782" s="32"/>
      <c r="J782" s="32"/>
      <c r="K782" s="32"/>
      <c r="L782" s="32"/>
    </row>
    <row r="783" spans="9:12" s="18" customFormat="1">
      <c r="I783" s="32"/>
      <c r="J783" s="32"/>
      <c r="K783" s="32"/>
      <c r="L783" s="32"/>
    </row>
    <row r="784" spans="9:12" s="18" customFormat="1">
      <c r="I784" s="32"/>
      <c r="J784" s="32"/>
      <c r="K784" s="32"/>
      <c r="L784" s="32"/>
    </row>
    <row r="785" spans="9:12" s="18" customFormat="1">
      <c r="I785" s="32"/>
      <c r="J785" s="32"/>
      <c r="K785" s="32"/>
      <c r="L785" s="32"/>
    </row>
    <row r="786" spans="9:12" s="18" customFormat="1">
      <c r="I786" s="32"/>
      <c r="J786" s="32"/>
      <c r="K786" s="32"/>
      <c r="L786" s="32"/>
    </row>
    <row r="787" spans="9:12" s="18" customFormat="1">
      <c r="I787" s="32"/>
      <c r="J787" s="32"/>
      <c r="K787" s="32"/>
      <c r="L787" s="32"/>
    </row>
    <row r="788" spans="9:12" s="18" customFormat="1">
      <c r="I788" s="32"/>
      <c r="J788" s="32"/>
      <c r="K788" s="32"/>
      <c r="L788" s="32"/>
    </row>
    <row r="789" spans="9:12" s="18" customFormat="1">
      <c r="I789" s="32"/>
      <c r="J789" s="32"/>
      <c r="K789" s="32"/>
      <c r="L789" s="32"/>
    </row>
    <row r="790" spans="9:12" s="18" customFormat="1">
      <c r="I790" s="32"/>
      <c r="J790" s="32"/>
      <c r="K790" s="32"/>
      <c r="L790" s="32"/>
    </row>
    <row r="791" spans="9:12" s="18" customFormat="1">
      <c r="I791" s="32"/>
      <c r="J791" s="32"/>
      <c r="K791" s="32"/>
      <c r="L791" s="32"/>
    </row>
    <row r="792" spans="9:12" s="18" customFormat="1">
      <c r="I792" s="32"/>
      <c r="J792" s="32"/>
      <c r="K792" s="32"/>
      <c r="L792" s="32"/>
    </row>
    <row r="793" spans="9:12" s="18" customFormat="1">
      <c r="I793" s="32"/>
      <c r="J793" s="32"/>
      <c r="K793" s="32"/>
      <c r="L793" s="32"/>
    </row>
    <row r="794" spans="9:12" s="18" customFormat="1">
      <c r="I794" s="32"/>
      <c r="J794" s="32"/>
      <c r="K794" s="32"/>
      <c r="L794" s="32"/>
    </row>
    <row r="795" spans="9:12" s="18" customFormat="1">
      <c r="I795" s="32"/>
      <c r="J795" s="32"/>
      <c r="K795" s="32"/>
      <c r="L795" s="32"/>
    </row>
    <row r="796" spans="9:12" s="18" customFormat="1">
      <c r="I796" s="32"/>
      <c r="J796" s="32"/>
      <c r="K796" s="32"/>
      <c r="L796" s="32"/>
    </row>
    <row r="797" spans="9:12" s="18" customFormat="1">
      <c r="I797" s="32"/>
      <c r="J797" s="32"/>
      <c r="K797" s="32"/>
      <c r="L797" s="32"/>
    </row>
    <row r="798" spans="9:12" s="18" customFormat="1">
      <c r="I798" s="32"/>
      <c r="J798" s="32"/>
      <c r="K798" s="32"/>
      <c r="L798" s="32"/>
    </row>
    <row r="799" spans="9:12" s="18" customFormat="1">
      <c r="I799" s="32"/>
      <c r="J799" s="32"/>
      <c r="K799" s="32"/>
      <c r="L799" s="32"/>
    </row>
    <row r="800" spans="9:12" s="18" customFormat="1">
      <c r="I800" s="32"/>
      <c r="J800" s="32"/>
      <c r="K800" s="32"/>
      <c r="L800" s="32"/>
    </row>
    <row r="801" spans="9:12" s="18" customFormat="1">
      <c r="I801" s="32"/>
      <c r="J801" s="32"/>
      <c r="K801" s="32"/>
      <c r="L801" s="32"/>
    </row>
    <row r="802" spans="9:12" s="18" customFormat="1">
      <c r="I802" s="32"/>
      <c r="J802" s="32"/>
      <c r="K802" s="32"/>
      <c r="L802" s="32"/>
    </row>
    <row r="803" spans="9:12" s="18" customFormat="1">
      <c r="I803" s="32"/>
      <c r="J803" s="32"/>
      <c r="K803" s="32"/>
      <c r="L803" s="32"/>
    </row>
    <row r="804" spans="9:12" s="18" customFormat="1">
      <c r="I804" s="32"/>
      <c r="J804" s="32"/>
      <c r="K804" s="32"/>
      <c r="L804" s="32"/>
    </row>
    <row r="805" spans="9:12" s="18" customFormat="1">
      <c r="I805" s="32"/>
      <c r="J805" s="32"/>
      <c r="K805" s="32"/>
      <c r="L805" s="32"/>
    </row>
    <row r="806" spans="9:12" s="18" customFormat="1">
      <c r="I806" s="32"/>
      <c r="J806" s="32"/>
      <c r="K806" s="32"/>
      <c r="L806" s="32"/>
    </row>
    <row r="807" spans="9:12" s="18" customFormat="1">
      <c r="I807" s="32"/>
      <c r="J807" s="32"/>
      <c r="K807" s="32"/>
      <c r="L807" s="32"/>
    </row>
    <row r="808" spans="9:12" s="18" customFormat="1">
      <c r="I808" s="32"/>
      <c r="J808" s="32"/>
      <c r="K808" s="32"/>
      <c r="L808" s="32"/>
    </row>
    <row r="809" spans="9:12" s="18" customFormat="1">
      <c r="I809" s="32"/>
      <c r="J809" s="32"/>
      <c r="K809" s="32"/>
      <c r="L809" s="32"/>
    </row>
    <row r="810" spans="9:12" s="18" customFormat="1">
      <c r="I810" s="32"/>
      <c r="J810" s="32"/>
      <c r="K810" s="32"/>
      <c r="L810" s="32"/>
    </row>
    <row r="811" spans="9:12" s="18" customFormat="1">
      <c r="I811" s="32"/>
      <c r="J811" s="32"/>
      <c r="K811" s="32"/>
      <c r="L811" s="32"/>
    </row>
    <row r="812" spans="9:12" s="18" customFormat="1">
      <c r="I812" s="32"/>
      <c r="J812" s="32"/>
      <c r="K812" s="32"/>
      <c r="L812" s="32"/>
    </row>
    <row r="813" spans="9:12" s="18" customFormat="1">
      <c r="I813" s="32"/>
      <c r="J813" s="32"/>
      <c r="K813" s="32"/>
      <c r="L813" s="32"/>
    </row>
    <row r="814" spans="9:12" s="18" customFormat="1">
      <c r="I814" s="32"/>
      <c r="J814" s="32"/>
      <c r="K814" s="32"/>
      <c r="L814" s="32"/>
    </row>
    <row r="815" spans="9:12" s="18" customFormat="1">
      <c r="I815" s="32"/>
      <c r="J815" s="32"/>
      <c r="K815" s="32"/>
      <c r="L815" s="32"/>
    </row>
    <row r="816" spans="9:12" s="18" customFormat="1">
      <c r="I816" s="32"/>
      <c r="J816" s="32"/>
      <c r="K816" s="32"/>
      <c r="L816" s="32"/>
    </row>
    <row r="817" spans="9:12" s="18" customFormat="1">
      <c r="I817" s="32"/>
      <c r="J817" s="32"/>
      <c r="K817" s="32"/>
      <c r="L817" s="32"/>
    </row>
    <row r="818" spans="9:12" s="18" customFormat="1">
      <c r="I818" s="32"/>
      <c r="J818" s="32"/>
      <c r="K818" s="32"/>
      <c r="L818" s="32"/>
    </row>
    <row r="819" spans="9:12" s="18" customFormat="1">
      <c r="I819" s="32"/>
      <c r="J819" s="32"/>
      <c r="K819" s="32"/>
      <c r="L819" s="32"/>
    </row>
    <row r="820" spans="9:12" s="18" customFormat="1">
      <c r="I820" s="32"/>
      <c r="J820" s="32"/>
      <c r="K820" s="32"/>
      <c r="L820" s="32"/>
    </row>
    <row r="821" spans="9:12" s="18" customFormat="1">
      <c r="I821" s="32"/>
      <c r="J821" s="32"/>
      <c r="K821" s="32"/>
      <c r="L821" s="32"/>
    </row>
    <row r="822" spans="9:12" s="18" customFormat="1">
      <c r="I822" s="32"/>
      <c r="J822" s="32"/>
      <c r="K822" s="32"/>
      <c r="L822" s="32"/>
    </row>
    <row r="823" spans="9:12" s="18" customFormat="1">
      <c r="I823" s="32"/>
      <c r="J823" s="32"/>
      <c r="K823" s="32"/>
      <c r="L823" s="32"/>
    </row>
    <row r="824" spans="9:12" s="18" customFormat="1">
      <c r="I824" s="32"/>
      <c r="J824" s="32"/>
      <c r="K824" s="32"/>
      <c r="L824" s="32"/>
    </row>
    <row r="825" spans="9:12" s="18" customFormat="1">
      <c r="I825" s="32"/>
      <c r="J825" s="32"/>
      <c r="K825" s="32"/>
      <c r="L825" s="32"/>
    </row>
    <row r="826" spans="9:12" s="18" customFormat="1">
      <c r="I826" s="32"/>
      <c r="J826" s="32"/>
      <c r="K826" s="32"/>
      <c r="L826" s="32"/>
    </row>
    <row r="827" spans="9:12" s="18" customFormat="1">
      <c r="I827" s="32"/>
      <c r="J827" s="32"/>
      <c r="K827" s="32"/>
      <c r="L827" s="32"/>
    </row>
    <row r="828" spans="9:12" s="18" customFormat="1">
      <c r="I828" s="32"/>
      <c r="J828" s="32"/>
      <c r="K828" s="32"/>
      <c r="L828" s="32"/>
    </row>
    <row r="829" spans="9:12" s="18" customFormat="1">
      <c r="I829" s="32"/>
      <c r="J829" s="32"/>
      <c r="K829" s="32"/>
      <c r="L829" s="32"/>
    </row>
    <row r="830" spans="9:12" s="18" customFormat="1">
      <c r="I830" s="32"/>
      <c r="J830" s="32"/>
      <c r="K830" s="32"/>
      <c r="L830" s="32"/>
    </row>
    <row r="831" spans="9:12" s="18" customFormat="1">
      <c r="I831" s="32"/>
      <c r="J831" s="32"/>
      <c r="K831" s="32"/>
      <c r="L831" s="32"/>
    </row>
    <row r="832" spans="9:12" s="18" customFormat="1">
      <c r="I832" s="32"/>
      <c r="J832" s="32"/>
      <c r="K832" s="32"/>
      <c r="L832" s="32"/>
    </row>
    <row r="833" spans="9:12" s="18" customFormat="1">
      <c r="I833" s="32"/>
      <c r="J833" s="32"/>
      <c r="K833" s="32"/>
      <c r="L833" s="32"/>
    </row>
    <row r="834" spans="9:12" s="18" customFormat="1">
      <c r="I834" s="32"/>
      <c r="J834" s="32"/>
      <c r="K834" s="32"/>
      <c r="L834" s="32"/>
    </row>
    <row r="835" spans="9:12" s="18" customFormat="1">
      <c r="I835" s="32"/>
      <c r="J835" s="32"/>
      <c r="K835" s="32"/>
      <c r="L835" s="32"/>
    </row>
    <row r="836" spans="9:12" s="18" customFormat="1">
      <c r="I836" s="32"/>
      <c r="J836" s="32"/>
      <c r="K836" s="32"/>
      <c r="L836" s="32"/>
    </row>
    <row r="837" spans="9:12" s="18" customFormat="1">
      <c r="I837" s="32"/>
      <c r="J837" s="32"/>
      <c r="K837" s="32"/>
      <c r="L837" s="32"/>
    </row>
    <row r="838" spans="9:12" s="18" customFormat="1">
      <c r="I838" s="32"/>
      <c r="J838" s="32"/>
      <c r="K838" s="32"/>
      <c r="L838" s="32"/>
    </row>
    <row r="839" spans="9:12" s="18" customFormat="1">
      <c r="I839" s="32"/>
      <c r="J839" s="32"/>
      <c r="K839" s="32"/>
      <c r="L839" s="32"/>
    </row>
    <row r="840" spans="9:12" s="18" customFormat="1">
      <c r="I840" s="32"/>
      <c r="J840" s="32"/>
      <c r="K840" s="32"/>
      <c r="L840" s="32"/>
    </row>
    <row r="841" spans="9:12" s="18" customFormat="1">
      <c r="I841" s="32"/>
      <c r="J841" s="32"/>
      <c r="K841" s="32"/>
      <c r="L841" s="32"/>
    </row>
    <row r="842" spans="9:12" s="18" customFormat="1">
      <c r="I842" s="32"/>
      <c r="J842" s="32"/>
      <c r="K842" s="32"/>
      <c r="L842" s="32"/>
    </row>
    <row r="843" spans="9:12" s="18" customFormat="1">
      <c r="I843" s="32"/>
      <c r="J843" s="32"/>
      <c r="K843" s="32"/>
      <c r="L843" s="32"/>
    </row>
    <row r="844" spans="9:12" s="18" customFormat="1">
      <c r="I844" s="32"/>
      <c r="J844" s="32"/>
      <c r="K844" s="32"/>
      <c r="L844" s="32"/>
    </row>
    <row r="845" spans="9:12" s="18" customFormat="1">
      <c r="I845" s="32"/>
      <c r="J845" s="32"/>
      <c r="K845" s="32"/>
      <c r="L845" s="32"/>
    </row>
    <row r="846" spans="9:12" s="18" customFormat="1">
      <c r="I846" s="32"/>
      <c r="J846" s="32"/>
      <c r="K846" s="32"/>
      <c r="L846" s="32"/>
    </row>
    <row r="847" spans="9:12" s="18" customFormat="1">
      <c r="I847" s="32"/>
      <c r="J847" s="32"/>
      <c r="K847" s="32"/>
      <c r="L847" s="32"/>
    </row>
    <row r="848" spans="9:12" s="18" customFormat="1">
      <c r="I848" s="32"/>
      <c r="J848" s="32"/>
      <c r="K848" s="32"/>
      <c r="L848" s="32"/>
    </row>
    <row r="849" spans="9:12" s="18" customFormat="1">
      <c r="I849" s="32"/>
      <c r="J849" s="32"/>
      <c r="K849" s="32"/>
      <c r="L849" s="32"/>
    </row>
    <row r="850" spans="9:12" s="18" customFormat="1">
      <c r="I850" s="32"/>
      <c r="J850" s="32"/>
      <c r="K850" s="32"/>
      <c r="L850" s="32"/>
    </row>
    <row r="851" spans="9:12" s="18" customFormat="1">
      <c r="I851" s="32"/>
      <c r="J851" s="32"/>
      <c r="K851" s="32"/>
      <c r="L851" s="32"/>
    </row>
    <row r="852" spans="9:12" s="18" customFormat="1">
      <c r="I852" s="32"/>
      <c r="J852" s="32"/>
      <c r="K852" s="32"/>
      <c r="L852" s="32"/>
    </row>
    <row r="853" spans="9:12" s="18" customFormat="1">
      <c r="I853" s="32"/>
      <c r="J853" s="32"/>
      <c r="K853" s="32"/>
      <c r="L853" s="32"/>
    </row>
    <row r="854" spans="9:12" s="18" customFormat="1">
      <c r="I854" s="32"/>
      <c r="J854" s="32"/>
      <c r="K854" s="32"/>
      <c r="L854" s="32"/>
    </row>
    <row r="855" spans="9:12" s="18" customFormat="1">
      <c r="I855" s="32"/>
      <c r="J855" s="32"/>
      <c r="K855" s="32"/>
      <c r="L855" s="32"/>
    </row>
    <row r="856" spans="9:12" s="18" customFormat="1">
      <c r="I856" s="32"/>
      <c r="J856" s="32"/>
      <c r="K856" s="32"/>
      <c r="L856" s="32"/>
    </row>
    <row r="857" spans="9:12" s="18" customFormat="1">
      <c r="I857" s="32"/>
      <c r="J857" s="32"/>
      <c r="K857" s="32"/>
      <c r="L857" s="32"/>
    </row>
    <row r="858" spans="9:12" s="18" customFormat="1">
      <c r="I858" s="32"/>
      <c r="J858" s="32"/>
      <c r="K858" s="32"/>
      <c r="L858" s="32"/>
    </row>
    <row r="859" spans="9:12" s="18" customFormat="1">
      <c r="I859" s="32"/>
      <c r="J859" s="32"/>
      <c r="K859" s="32"/>
      <c r="L859" s="32"/>
    </row>
    <row r="860" spans="9:12" s="18" customFormat="1">
      <c r="I860" s="32"/>
      <c r="J860" s="32"/>
      <c r="K860" s="32"/>
      <c r="L860" s="32"/>
    </row>
    <row r="861" spans="9:12" s="18" customFormat="1">
      <c r="I861" s="32"/>
      <c r="J861" s="32"/>
      <c r="K861" s="32"/>
      <c r="L861" s="32"/>
    </row>
    <row r="862" spans="9:12" s="18" customFormat="1">
      <c r="I862" s="32"/>
      <c r="J862" s="32"/>
      <c r="K862" s="32"/>
      <c r="L862" s="32"/>
    </row>
    <row r="863" spans="9:12" s="18" customFormat="1">
      <c r="I863" s="32"/>
      <c r="J863" s="32"/>
      <c r="K863" s="32"/>
      <c r="L863" s="32"/>
    </row>
    <row r="864" spans="9:12" s="18" customFormat="1">
      <c r="I864" s="32"/>
      <c r="J864" s="32"/>
      <c r="K864" s="32"/>
      <c r="L864" s="32"/>
    </row>
    <row r="865" spans="9:12" s="18" customFormat="1">
      <c r="I865" s="32"/>
      <c r="J865" s="32"/>
      <c r="K865" s="32"/>
      <c r="L865" s="32"/>
    </row>
    <row r="866" spans="9:12" s="18" customFormat="1">
      <c r="I866" s="32"/>
      <c r="J866" s="32"/>
      <c r="K866" s="32"/>
      <c r="L866" s="32"/>
    </row>
    <row r="867" spans="9:12" s="18" customFormat="1">
      <c r="I867" s="32"/>
      <c r="J867" s="32"/>
      <c r="K867" s="32"/>
      <c r="L867" s="32"/>
    </row>
    <row r="868" spans="9:12" s="18" customFormat="1">
      <c r="I868" s="32"/>
      <c r="J868" s="32"/>
      <c r="K868" s="32"/>
      <c r="L868" s="32"/>
    </row>
    <row r="869" spans="9:12" s="18" customFormat="1">
      <c r="I869" s="32"/>
      <c r="J869" s="32"/>
      <c r="K869" s="32"/>
      <c r="L869" s="32"/>
    </row>
    <row r="870" spans="9:12" s="18" customFormat="1">
      <c r="I870" s="32"/>
      <c r="J870" s="32"/>
      <c r="K870" s="32"/>
      <c r="L870" s="32"/>
    </row>
    <row r="871" spans="9:12" s="18" customFormat="1">
      <c r="I871" s="32"/>
      <c r="J871" s="32"/>
      <c r="K871" s="32"/>
      <c r="L871" s="32"/>
    </row>
    <row r="872" spans="9:12" s="18" customFormat="1">
      <c r="I872" s="32"/>
      <c r="J872" s="32"/>
      <c r="K872" s="32"/>
      <c r="L872" s="32"/>
    </row>
    <row r="873" spans="9:12" s="18" customFormat="1">
      <c r="I873" s="32"/>
      <c r="J873" s="32"/>
      <c r="K873" s="32"/>
      <c r="L873" s="32"/>
    </row>
    <row r="874" spans="9:12" s="18" customFormat="1">
      <c r="I874" s="32"/>
      <c r="J874" s="32"/>
      <c r="K874" s="32"/>
      <c r="L874" s="32"/>
    </row>
    <row r="875" spans="9:12" s="18" customFormat="1">
      <c r="I875" s="32"/>
      <c r="J875" s="32"/>
      <c r="K875" s="32"/>
      <c r="L875" s="32"/>
    </row>
    <row r="876" spans="9:12" s="18" customFormat="1">
      <c r="I876" s="32"/>
      <c r="J876" s="32"/>
      <c r="K876" s="32"/>
      <c r="L876" s="32"/>
    </row>
    <row r="877" spans="9:12" s="18" customFormat="1">
      <c r="I877" s="32"/>
      <c r="J877" s="32"/>
      <c r="K877" s="32"/>
      <c r="L877" s="32"/>
    </row>
    <row r="878" spans="9:12" s="18" customFormat="1">
      <c r="I878" s="32"/>
      <c r="J878" s="32"/>
      <c r="K878" s="32"/>
      <c r="L878" s="32"/>
    </row>
    <row r="879" spans="9:12" s="18" customFormat="1">
      <c r="I879" s="32"/>
      <c r="J879" s="32"/>
      <c r="K879" s="32"/>
      <c r="L879" s="32"/>
    </row>
    <row r="880" spans="9:12" s="18" customFormat="1">
      <c r="I880" s="32"/>
      <c r="J880" s="32"/>
      <c r="K880" s="32"/>
      <c r="L880" s="32"/>
    </row>
    <row r="881" spans="9:12" s="18" customFormat="1">
      <c r="I881" s="32"/>
      <c r="J881" s="32"/>
      <c r="K881" s="32"/>
      <c r="L881" s="32"/>
    </row>
    <row r="882" spans="9:12" s="18" customFormat="1">
      <c r="I882" s="32"/>
      <c r="J882" s="32"/>
      <c r="K882" s="32"/>
      <c r="L882" s="32"/>
    </row>
    <row r="883" spans="9:12" s="18" customFormat="1">
      <c r="I883" s="32"/>
      <c r="J883" s="32"/>
      <c r="K883" s="32"/>
      <c r="L883" s="32"/>
    </row>
    <row r="884" spans="9:12" s="18" customFormat="1">
      <c r="I884" s="32"/>
      <c r="J884" s="32"/>
      <c r="K884" s="32"/>
      <c r="L884" s="32"/>
    </row>
    <row r="885" spans="9:12" s="18" customFormat="1">
      <c r="I885" s="32"/>
      <c r="J885" s="32"/>
      <c r="K885" s="32"/>
      <c r="L885" s="32"/>
    </row>
    <row r="886" spans="9:12" s="18" customFormat="1">
      <c r="I886" s="32"/>
      <c r="J886" s="32"/>
      <c r="K886" s="32"/>
      <c r="L886" s="32"/>
    </row>
    <row r="887" spans="9:12" s="18" customFormat="1">
      <c r="I887" s="32"/>
      <c r="J887" s="32"/>
      <c r="K887" s="32"/>
      <c r="L887" s="32"/>
    </row>
    <row r="888" spans="9:12" s="18" customFormat="1">
      <c r="I888" s="32"/>
      <c r="J888" s="32"/>
      <c r="K888" s="32"/>
      <c r="L888" s="32"/>
    </row>
    <row r="889" spans="9:12" s="18" customFormat="1">
      <c r="I889" s="32"/>
      <c r="J889" s="32"/>
      <c r="K889" s="32"/>
      <c r="L889" s="32"/>
    </row>
    <row r="890" spans="9:12" s="18" customFormat="1">
      <c r="I890" s="32"/>
      <c r="J890" s="32"/>
      <c r="K890" s="32"/>
      <c r="L890" s="32"/>
    </row>
    <row r="891" spans="9:12" s="18" customFormat="1">
      <c r="I891" s="32"/>
      <c r="J891" s="32"/>
      <c r="K891" s="32"/>
      <c r="L891" s="32"/>
    </row>
    <row r="892" spans="9:12" s="18" customFormat="1">
      <c r="I892" s="32"/>
      <c r="J892" s="32"/>
      <c r="K892" s="32"/>
      <c r="L892" s="32"/>
    </row>
    <row r="893" spans="9:12" s="18" customFormat="1">
      <c r="I893" s="32"/>
      <c r="J893" s="32"/>
      <c r="K893" s="32"/>
      <c r="L893" s="32"/>
    </row>
    <row r="894" spans="9:12" s="18" customFormat="1">
      <c r="I894" s="32"/>
      <c r="J894" s="32"/>
      <c r="K894" s="32"/>
      <c r="L894" s="32"/>
    </row>
    <row r="895" spans="9:12" s="18" customFormat="1">
      <c r="I895" s="32"/>
      <c r="J895" s="32"/>
      <c r="K895" s="32"/>
      <c r="L895" s="32"/>
    </row>
    <row r="896" spans="9:12" s="18" customFormat="1">
      <c r="I896" s="32"/>
      <c r="J896" s="32"/>
      <c r="K896" s="32"/>
      <c r="L896" s="32"/>
    </row>
    <row r="897" spans="9:12" s="18" customFormat="1">
      <c r="I897" s="32"/>
      <c r="J897" s="32"/>
      <c r="K897" s="32"/>
      <c r="L897" s="32"/>
    </row>
    <row r="898" spans="9:12" s="18" customFormat="1">
      <c r="I898" s="32"/>
      <c r="J898" s="32"/>
      <c r="K898" s="32"/>
      <c r="L898" s="32"/>
    </row>
    <row r="899" spans="9:12" s="18" customFormat="1">
      <c r="I899" s="32"/>
      <c r="J899" s="32"/>
      <c r="K899" s="32"/>
      <c r="L899" s="32"/>
    </row>
    <row r="900" spans="9:12" s="18" customFormat="1">
      <c r="I900" s="32"/>
      <c r="J900" s="32"/>
      <c r="K900" s="32"/>
      <c r="L900" s="32"/>
    </row>
    <row r="901" spans="9:12" s="18" customFormat="1">
      <c r="I901" s="32"/>
      <c r="J901" s="32"/>
      <c r="K901" s="32"/>
      <c r="L901" s="32"/>
    </row>
    <row r="902" spans="9:12" s="18" customFormat="1">
      <c r="I902" s="32"/>
      <c r="J902" s="32"/>
      <c r="K902" s="32"/>
      <c r="L902" s="32"/>
    </row>
    <row r="903" spans="9:12" s="18" customFormat="1">
      <c r="I903" s="32"/>
      <c r="J903" s="32"/>
      <c r="K903" s="32"/>
      <c r="L903" s="32"/>
    </row>
    <row r="904" spans="9:12" s="18" customFormat="1">
      <c r="I904" s="32"/>
      <c r="J904" s="32"/>
      <c r="K904" s="32"/>
      <c r="L904" s="32"/>
    </row>
    <row r="905" spans="9:12" s="18" customFormat="1">
      <c r="I905" s="32"/>
      <c r="J905" s="32"/>
      <c r="K905" s="32"/>
      <c r="L905" s="32"/>
    </row>
    <row r="906" spans="9:12" s="18" customFormat="1">
      <c r="I906" s="32"/>
      <c r="J906" s="32"/>
      <c r="K906" s="32"/>
      <c r="L906" s="32"/>
    </row>
    <row r="907" spans="9:12" s="18" customFormat="1">
      <c r="I907" s="32"/>
      <c r="J907" s="32"/>
      <c r="K907" s="32"/>
      <c r="L907" s="32"/>
    </row>
    <row r="908" spans="9:12" s="18" customFormat="1">
      <c r="I908" s="32"/>
      <c r="J908" s="32"/>
      <c r="K908" s="32"/>
      <c r="L908" s="32"/>
    </row>
    <row r="909" spans="9:12" s="18" customFormat="1">
      <c r="I909" s="32"/>
      <c r="J909" s="32"/>
      <c r="K909" s="32"/>
      <c r="L909" s="32"/>
    </row>
    <row r="910" spans="9:12" s="18" customFormat="1">
      <c r="I910" s="32"/>
      <c r="J910" s="32"/>
      <c r="K910" s="32"/>
      <c r="L910" s="32"/>
    </row>
    <row r="911" spans="9:12" s="18" customFormat="1">
      <c r="I911" s="32"/>
      <c r="J911" s="32"/>
      <c r="K911" s="32"/>
      <c r="L911" s="32"/>
    </row>
    <row r="912" spans="9:12" s="18" customFormat="1">
      <c r="I912" s="32"/>
      <c r="J912" s="32"/>
      <c r="K912" s="32"/>
      <c r="L912" s="32"/>
    </row>
    <row r="913" spans="9:12" s="18" customFormat="1">
      <c r="I913" s="32"/>
      <c r="J913" s="32"/>
      <c r="K913" s="32"/>
      <c r="L913" s="32"/>
    </row>
    <row r="914" spans="9:12" s="18" customFormat="1">
      <c r="I914" s="32"/>
      <c r="J914" s="32"/>
      <c r="K914" s="32"/>
      <c r="L914" s="32"/>
    </row>
    <row r="915" spans="9:12" s="18" customFormat="1">
      <c r="I915" s="32"/>
      <c r="J915" s="32"/>
      <c r="K915" s="32"/>
      <c r="L915" s="32"/>
    </row>
    <row r="916" spans="9:12" s="18" customFormat="1">
      <c r="I916" s="32"/>
      <c r="J916" s="32"/>
      <c r="K916" s="32"/>
      <c r="L916" s="32"/>
    </row>
    <row r="917" spans="9:12" s="18" customFormat="1">
      <c r="I917" s="32"/>
      <c r="J917" s="32"/>
      <c r="K917" s="32"/>
      <c r="L917" s="32"/>
    </row>
    <row r="918" spans="9:12" s="18" customFormat="1">
      <c r="I918" s="32"/>
      <c r="J918" s="32"/>
      <c r="K918" s="32"/>
      <c r="L918" s="32"/>
    </row>
    <row r="919" spans="9:12" s="18" customFormat="1">
      <c r="I919" s="32"/>
      <c r="J919" s="32"/>
      <c r="K919" s="32"/>
      <c r="L919" s="32"/>
    </row>
    <row r="920" spans="9:12" s="18" customFormat="1">
      <c r="I920" s="32"/>
      <c r="J920" s="32"/>
      <c r="K920" s="32"/>
      <c r="L920" s="32"/>
    </row>
    <row r="921" spans="9:12" s="18" customFormat="1">
      <c r="I921" s="32"/>
      <c r="J921" s="32"/>
      <c r="K921" s="32"/>
      <c r="L921" s="32"/>
    </row>
    <row r="922" spans="9:12" s="18" customFormat="1">
      <c r="I922" s="32"/>
      <c r="J922" s="32"/>
      <c r="K922" s="32"/>
      <c r="L922" s="32"/>
    </row>
    <row r="923" spans="9:12" s="18" customFormat="1">
      <c r="I923" s="32"/>
      <c r="J923" s="32"/>
      <c r="K923" s="32"/>
      <c r="L923" s="32"/>
    </row>
    <row r="924" spans="9:12" s="18" customFormat="1">
      <c r="I924" s="32"/>
      <c r="J924" s="32"/>
      <c r="K924" s="32"/>
      <c r="L924" s="32"/>
    </row>
    <row r="925" spans="9:12" s="18" customFormat="1">
      <c r="I925" s="32"/>
      <c r="J925" s="32"/>
      <c r="K925" s="32"/>
      <c r="L925" s="32"/>
    </row>
    <row r="926" spans="9:12" s="18" customFormat="1">
      <c r="I926" s="32"/>
      <c r="J926" s="32"/>
      <c r="K926" s="32"/>
      <c r="L926" s="32"/>
    </row>
    <row r="927" spans="9:12" s="18" customFormat="1">
      <c r="I927" s="32"/>
      <c r="J927" s="32"/>
      <c r="K927" s="32"/>
      <c r="L927" s="32"/>
    </row>
    <row r="928" spans="9:12" s="18" customFormat="1">
      <c r="I928" s="32"/>
      <c r="J928" s="32"/>
      <c r="K928" s="32"/>
      <c r="L928" s="32"/>
    </row>
  </sheetData>
  <sheetProtection algorithmName="SHA-512" hashValue="V5hRpJBMMdxogRHA3IoWUPhFU8ukQFuFmH5C/4uOZw1jcLanCd1Ly8q+8vbAqKNTjzQu4mLm5z3fZgncNZcjGg==" saltValue="qyuHfunEV7iDMQI0Bxpw5Q==" spinCount="100000" sheet="1" objects="1" scenarios="1"/>
  <mergeCells count="9">
    <mergeCell ref="B44:F44"/>
    <mergeCell ref="B4:G4"/>
    <mergeCell ref="D8:F8"/>
    <mergeCell ref="D10:F10"/>
    <mergeCell ref="B22:D22"/>
    <mergeCell ref="D33:F33"/>
    <mergeCell ref="B37:F37"/>
    <mergeCell ref="B23:D23"/>
    <mergeCell ref="D35:F35"/>
  </mergeCells>
  <conditionalFormatting sqref="D33:F35">
    <cfRule type="cellIs" dxfId="5" priority="1" operator="equal">
      <formula>$K$23</formula>
    </cfRule>
    <cfRule type="cellIs" dxfId="4" priority="2" operator="equal">
      <formula>$K$21</formula>
    </cfRule>
    <cfRule type="cellIs" dxfId="3" priority="3" operator="equal">
      <formula>$K$22</formula>
    </cfRule>
  </conditionalFormatting>
  <hyperlinks>
    <hyperlink ref="B11" r:id="rId1" xr:uid="{DFFA0E9C-3BB8-4CC6-99BA-B9F6E74B0CC6}"/>
  </hyperlinks>
  <pageMargins left="0.7" right="0.7" top="0.78740157499999996" bottom="0.78740157499999996" header="0.3" footer="0.3"/>
  <pageSetup paperSize="9" orientation="portrait" horizontalDpi="0" verticalDpi="0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655744E-883C-4AAA-80C9-6D0832D6DD4F}">
          <x14:formula1>
            <xm:f>Lohnniveau!$C$3:$C$24</xm:f>
          </x14:formula1>
          <xm:sqref>D10:F10</xm:sqref>
        </x14:dataValidation>
        <x14:dataValidation type="list" allowBlank="1" showInputMessage="1" showErrorMessage="1" xr:uid="{ADB357AD-E00C-4309-BE79-61AFA882AF92}">
          <x14:formula1>
            <xm:f>Background!$A$2:$A$3</xm:f>
          </x14:formula1>
          <xm:sqref>C16:C17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E160E-A93F-4E3D-9540-3C1010D6A729}">
  <dimension ref="A1:GO928"/>
  <sheetViews>
    <sheetView showGridLines="0" tabSelected="1" zoomScaleNormal="100" zoomScaleSheetLayoutView="95" workbookViewId="0">
      <selection activeCell="D20" sqref="D20"/>
    </sheetView>
  </sheetViews>
  <sheetFormatPr baseColWidth="10" defaultColWidth="11.453125" defaultRowHeight="14.5"/>
  <cols>
    <col min="1" max="1" width="3.54296875" customWidth="1"/>
    <col min="2" max="2" width="27.81640625" customWidth="1"/>
    <col min="3" max="3" width="26.54296875" customWidth="1"/>
    <col min="4" max="4" width="18.453125" customWidth="1"/>
    <col min="5" max="5" width="7.81640625" customWidth="1"/>
    <col min="6" max="6" width="17.54296875" customWidth="1"/>
    <col min="7" max="8" width="2.54296875" customWidth="1"/>
    <col min="9" max="9" width="37.1796875" style="17" hidden="1" customWidth="1"/>
    <col min="10" max="10" width="40.54296875" style="17" hidden="1" customWidth="1"/>
    <col min="11" max="11" width="10.81640625" style="17" hidden="1" customWidth="1"/>
    <col min="12" max="12" width="11.453125" style="17" hidden="1" customWidth="1"/>
    <col min="13" max="16" width="11.453125" hidden="1" customWidth="1"/>
    <col min="17" max="17" width="11.453125" style="18" customWidth="1"/>
    <col min="18" max="197" width="11.453125" style="18"/>
  </cols>
  <sheetData>
    <row r="1" spans="1:11">
      <c r="A1" s="13"/>
      <c r="B1" s="13"/>
      <c r="C1" s="13"/>
      <c r="D1" s="13"/>
      <c r="E1" s="13"/>
      <c r="F1" s="13"/>
      <c r="G1" s="13"/>
    </row>
    <row r="2" spans="1:11">
      <c r="A2" s="13"/>
      <c r="B2" s="13"/>
      <c r="C2" s="13"/>
      <c r="D2" s="13"/>
      <c r="E2" s="13"/>
      <c r="F2" s="13"/>
      <c r="G2" s="13"/>
    </row>
    <row r="3" spans="1:11">
      <c r="A3" s="13"/>
      <c r="B3" s="13"/>
      <c r="C3" s="13"/>
      <c r="D3" s="13"/>
      <c r="E3" s="13"/>
      <c r="F3" s="13"/>
      <c r="G3" s="13"/>
    </row>
    <row r="4" spans="1:11" ht="31" customHeight="1">
      <c r="A4" s="13"/>
      <c r="B4" s="48" t="s">
        <v>1</v>
      </c>
      <c r="C4" s="48"/>
      <c r="D4" s="48"/>
      <c r="E4" s="48"/>
      <c r="F4" s="48"/>
      <c r="G4" s="48"/>
    </row>
    <row r="5" spans="1:11" ht="17.5" customHeight="1">
      <c r="A5" s="13"/>
      <c r="B5" s="37" t="s">
        <v>2</v>
      </c>
      <c r="C5" s="36"/>
      <c r="D5" s="36"/>
      <c r="E5" s="36"/>
      <c r="F5" s="36"/>
      <c r="G5" s="36"/>
    </row>
    <row r="6" spans="1:11" ht="14.5" customHeight="1">
      <c r="A6" s="13"/>
      <c r="B6" s="38">
        <f ca="1">TODAY()</f>
        <v>45882</v>
      </c>
      <c r="C6" s="38"/>
      <c r="E6" s="15"/>
      <c r="F6" s="38" t="s">
        <v>3</v>
      </c>
      <c r="G6" s="15"/>
      <c r="I6" s="17" t="s">
        <v>4</v>
      </c>
    </row>
    <row r="7" spans="1:11">
      <c r="A7" s="13"/>
      <c r="C7" s="39"/>
      <c r="D7" s="40"/>
      <c r="E7" s="15"/>
      <c r="F7" s="15"/>
      <c r="G7" s="15"/>
    </row>
    <row r="8" spans="1:11">
      <c r="A8" s="13"/>
      <c r="B8" s="20" t="s">
        <v>5</v>
      </c>
      <c r="C8" s="20"/>
      <c r="D8" s="49"/>
      <c r="E8" s="49"/>
      <c r="F8" s="49"/>
      <c r="G8" s="15"/>
      <c r="I8" s="17" t="s">
        <v>59</v>
      </c>
      <c r="J8" s="17">
        <v>61.1</v>
      </c>
      <c r="K8" s="17" t="s">
        <v>7</v>
      </c>
    </row>
    <row r="9" spans="1:11">
      <c r="A9" s="13"/>
      <c r="B9" s="20"/>
      <c r="C9" s="20"/>
      <c r="D9" s="35"/>
      <c r="E9" s="35"/>
      <c r="F9" s="35"/>
      <c r="G9" s="15"/>
      <c r="I9" s="17" t="s">
        <v>59</v>
      </c>
      <c r="J9" s="17">
        <v>75.3</v>
      </c>
      <c r="K9" s="17" t="s">
        <v>7</v>
      </c>
    </row>
    <row r="10" spans="1:11" ht="16.5">
      <c r="A10" s="13"/>
      <c r="B10" s="34" t="s">
        <v>9</v>
      </c>
      <c r="C10" s="34"/>
      <c r="D10" s="49" t="s">
        <v>10</v>
      </c>
      <c r="E10" s="49"/>
      <c r="F10" s="49"/>
      <c r="G10" s="15"/>
      <c r="I10" s="17" t="s">
        <v>11</v>
      </c>
      <c r="J10" s="17">
        <v>120</v>
      </c>
      <c r="K10" s="17" t="s">
        <v>12</v>
      </c>
    </row>
    <row r="11" spans="1:11">
      <c r="A11" s="13"/>
      <c r="B11" s="33" t="s">
        <v>13</v>
      </c>
      <c r="C11" s="17"/>
      <c r="D11" s="17"/>
      <c r="E11" s="17"/>
      <c r="F11" s="17"/>
      <c r="G11" s="15"/>
    </row>
    <row r="12" spans="1:11">
      <c r="A12" s="13"/>
      <c r="B12" s="15"/>
      <c r="C12" s="15"/>
      <c r="D12" s="15"/>
      <c r="E12" s="15"/>
      <c r="F12" s="15"/>
      <c r="G12" s="15"/>
    </row>
    <row r="13" spans="1:11">
      <c r="A13" s="13"/>
      <c r="B13" s="20" t="s">
        <v>14</v>
      </c>
      <c r="C13" s="20"/>
      <c r="D13" s="15"/>
      <c r="E13" s="15"/>
      <c r="F13" s="15"/>
      <c r="G13" s="15"/>
    </row>
    <row r="14" spans="1:11">
      <c r="A14" s="13"/>
      <c r="B14" s="15"/>
      <c r="C14" s="15"/>
      <c r="D14" s="15" t="s">
        <v>15</v>
      </c>
      <c r="E14" s="15"/>
      <c r="F14" s="15" t="s">
        <v>16</v>
      </c>
      <c r="G14" s="15"/>
      <c r="I14" s="17" t="s">
        <v>17</v>
      </c>
      <c r="J14" s="17" t="s">
        <v>18</v>
      </c>
    </row>
    <row r="15" spans="1:11">
      <c r="A15" s="13"/>
      <c r="B15" s="21" t="s">
        <v>19</v>
      </c>
      <c r="C15" s="14" t="s">
        <v>20</v>
      </c>
      <c r="D15" s="6"/>
      <c r="E15" s="14" t="s">
        <v>21</v>
      </c>
      <c r="F15" s="6">
        <f>D15*0.15</f>
        <v>0</v>
      </c>
      <c r="G15" s="13"/>
      <c r="I15" s="21" t="s">
        <v>19</v>
      </c>
      <c r="J15" s="17">
        <v>0.20196</v>
      </c>
    </row>
    <row r="16" spans="1:11">
      <c r="A16" s="13"/>
      <c r="B16" s="21" t="s">
        <v>22</v>
      </c>
      <c r="C16" s="41" t="s">
        <v>20</v>
      </c>
      <c r="D16" s="6"/>
      <c r="E16" s="14" t="s">
        <v>21</v>
      </c>
      <c r="F16" s="6">
        <f>IF(C16="kWh/a",D16*0.1,D16*0.95)</f>
        <v>0</v>
      </c>
      <c r="G16" s="13"/>
      <c r="I16" s="21" t="s">
        <v>22</v>
      </c>
      <c r="J16" s="17">
        <v>0.26535199999999998</v>
      </c>
    </row>
    <row r="17" spans="1:11">
      <c r="A17" s="13"/>
      <c r="B17" s="21" t="s">
        <v>23</v>
      </c>
      <c r="C17" s="41" t="s">
        <v>20</v>
      </c>
      <c r="D17" s="6"/>
      <c r="E17" s="14" t="s">
        <v>21</v>
      </c>
      <c r="F17" s="6">
        <f>IF(C17="kWh/a",D17*0.08,D17*2)</f>
        <v>0</v>
      </c>
      <c r="G17" s="13"/>
      <c r="I17" s="17" t="s">
        <v>23</v>
      </c>
      <c r="J17" s="17">
        <v>0.23253399999999999</v>
      </c>
    </row>
    <row r="18" spans="1:11">
      <c r="A18" s="13"/>
      <c r="B18" s="21" t="s">
        <v>24</v>
      </c>
      <c r="C18" s="14" t="s">
        <v>20</v>
      </c>
      <c r="D18" s="6"/>
      <c r="E18" s="14" t="s">
        <v>21</v>
      </c>
      <c r="F18" s="6">
        <f>D18*0.1</f>
        <v>0</v>
      </c>
      <c r="G18" s="13"/>
      <c r="I18" s="17" t="s">
        <v>24</v>
      </c>
      <c r="J18" s="17">
        <v>0</v>
      </c>
    </row>
    <row r="19" spans="1:11">
      <c r="A19" s="13"/>
      <c r="B19" s="21"/>
      <c r="C19" s="15"/>
      <c r="D19" s="15"/>
      <c r="E19" s="15"/>
      <c r="F19" s="15"/>
      <c r="G19" s="15"/>
    </row>
    <row r="20" spans="1:11" ht="15" customHeight="1">
      <c r="A20" s="13"/>
      <c r="B20" s="21"/>
      <c r="C20" s="19"/>
      <c r="D20" s="19"/>
      <c r="E20" s="15"/>
      <c r="F20" s="11"/>
      <c r="G20" s="15"/>
      <c r="I20" s="17" t="s">
        <v>26</v>
      </c>
    </row>
    <row r="21" spans="1:11" ht="33" customHeight="1">
      <c r="B21" s="59" t="s">
        <v>60</v>
      </c>
      <c r="C21" s="59"/>
      <c r="D21" s="59"/>
      <c r="E21" s="14" t="s">
        <v>55</v>
      </c>
      <c r="F21" s="6"/>
      <c r="G21" s="15"/>
      <c r="I21" s="16">
        <v>1.1000000000000001</v>
      </c>
      <c r="J21" s="17" t="s">
        <v>29</v>
      </c>
      <c r="K21" s="17" t="s">
        <v>61</v>
      </c>
    </row>
    <row r="22" spans="1:11" ht="26.15" customHeight="1">
      <c r="A22" s="13"/>
      <c r="B22" s="51" t="s">
        <v>62</v>
      </c>
      <c r="C22" s="51"/>
      <c r="D22" s="51"/>
      <c r="E22" s="14"/>
      <c r="F22" s="15"/>
      <c r="G22" s="15"/>
      <c r="I22" s="16">
        <v>0.9</v>
      </c>
      <c r="J22" s="17" t="s">
        <v>32</v>
      </c>
      <c r="K22" s="17" t="s">
        <v>33</v>
      </c>
    </row>
    <row r="23" spans="1:11">
      <c r="A23" s="13"/>
      <c r="B23" s="15"/>
      <c r="C23" s="19"/>
      <c r="D23" s="19"/>
      <c r="E23" s="14"/>
      <c r="F23" s="15"/>
      <c r="G23" s="15"/>
      <c r="I23" s="16" t="s">
        <v>34</v>
      </c>
      <c r="J23" s="17" t="s">
        <v>35</v>
      </c>
      <c r="K23" s="17" t="s">
        <v>36</v>
      </c>
    </row>
    <row r="24" spans="1:11">
      <c r="A24" s="13"/>
      <c r="B24" s="20" t="s">
        <v>37</v>
      </c>
      <c r="C24" s="19"/>
      <c r="D24" s="19"/>
      <c r="E24" s="14"/>
      <c r="F24" s="15"/>
      <c r="G24" s="15"/>
    </row>
    <row r="25" spans="1:11" ht="7" customHeight="1">
      <c r="A25" s="13"/>
      <c r="B25" s="20"/>
      <c r="C25" s="19"/>
      <c r="D25" s="19"/>
      <c r="E25" s="14"/>
      <c r="F25" s="15"/>
      <c r="G25" s="15"/>
    </row>
    <row r="26" spans="1:11" ht="14.5" customHeight="1">
      <c r="A26" s="13"/>
      <c r="B26" s="21" t="s">
        <v>137</v>
      </c>
      <c r="C26" s="19"/>
      <c r="D26" s="19"/>
      <c r="E26" s="22" t="s">
        <v>38</v>
      </c>
      <c r="F26" s="4">
        <f>ROUND(((D15*0.9)/1000*J15)+(IF(C16="kWh/a",(D16)/1000*J16,D16/380))+(IF(C17="kWh/a",D17/1000*J17,D17*0.001515))+(D18/1000*J18),2)</f>
        <v>0</v>
      </c>
      <c r="G26" s="21"/>
      <c r="I26" s="16">
        <v>1.1000000000000001</v>
      </c>
      <c r="J26" s="17" t="s">
        <v>40</v>
      </c>
      <c r="K26" s="17" t="s">
        <v>61</v>
      </c>
    </row>
    <row r="27" spans="1:11" ht="14.5" customHeight="1">
      <c r="A27" s="13"/>
      <c r="B27" s="21" t="s">
        <v>39</v>
      </c>
      <c r="C27" s="19"/>
      <c r="D27" s="19"/>
      <c r="E27" s="22" t="s">
        <v>21</v>
      </c>
      <c r="F27" s="4">
        <f>F21*J8/100000</f>
        <v>0</v>
      </c>
      <c r="G27" s="21"/>
      <c r="I27" s="16">
        <v>0.9</v>
      </c>
      <c r="J27" s="17" t="s">
        <v>42</v>
      </c>
      <c r="K27" s="17" t="s">
        <v>33</v>
      </c>
    </row>
    <row r="28" spans="1:11" ht="14.5" customHeight="1">
      <c r="A28" s="13"/>
      <c r="B28" s="21" t="s">
        <v>41</v>
      </c>
      <c r="C28" s="19"/>
      <c r="D28" s="19"/>
      <c r="E28" s="22"/>
      <c r="F28" s="4">
        <f>F21*J9/100000</f>
        <v>0</v>
      </c>
      <c r="G28" s="21"/>
      <c r="I28" s="16" t="s">
        <v>34</v>
      </c>
      <c r="J28" s="17" t="s">
        <v>44</v>
      </c>
      <c r="K28" s="17" t="s">
        <v>36</v>
      </c>
    </row>
    <row r="29" spans="1:11" ht="14.5" customHeight="1">
      <c r="A29" s="13"/>
      <c r="B29" s="21" t="s">
        <v>63</v>
      </c>
      <c r="C29" s="19"/>
      <c r="D29" s="19"/>
      <c r="E29" s="22" t="s">
        <v>21</v>
      </c>
      <c r="F29" s="4">
        <f>F26*J10</f>
        <v>0</v>
      </c>
      <c r="G29" s="21"/>
    </row>
    <row r="30" spans="1:11">
      <c r="A30" s="13"/>
      <c r="B30" s="21"/>
      <c r="C30" s="21"/>
      <c r="D30" s="5"/>
      <c r="E30" s="21"/>
      <c r="F30" s="21"/>
      <c r="G30" s="21"/>
      <c r="I30" s="16"/>
    </row>
    <row r="31" spans="1:11">
      <c r="A31" s="13"/>
      <c r="B31" s="20" t="s">
        <v>45</v>
      </c>
      <c r="C31" s="15"/>
      <c r="D31" s="15"/>
      <c r="E31" s="15"/>
      <c r="F31" s="15"/>
      <c r="G31" s="15"/>
    </row>
    <row r="32" spans="1:11" ht="7" customHeight="1" thickBot="1">
      <c r="A32" s="13"/>
      <c r="C32" s="13"/>
      <c r="D32" s="13"/>
      <c r="E32" s="13"/>
      <c r="F32" s="13"/>
      <c r="G32" s="13"/>
    </row>
    <row r="33" spans="1:12" ht="15" thickBot="1">
      <c r="A33" s="13"/>
      <c r="B33" s="21" t="s">
        <v>64</v>
      </c>
      <c r="C33" s="20"/>
      <c r="D33" s="52" t="e">
        <f>IF(F27/F29&gt;$I$21,K21,IF(F27/F29&lt;$I$22,K22,K23))</f>
        <v>#DIV/0!</v>
      </c>
      <c r="E33" s="53"/>
      <c r="F33" s="54"/>
      <c r="G33" s="13"/>
    </row>
    <row r="34" spans="1:12" ht="15" thickBot="1">
      <c r="A34" s="13"/>
      <c r="B34" s="24" t="s">
        <v>47</v>
      </c>
      <c r="C34" s="20"/>
      <c r="D34" s="23"/>
      <c r="E34" s="23"/>
      <c r="F34" s="23"/>
      <c r="G34" s="13"/>
    </row>
    <row r="35" spans="1:12" ht="15" thickBot="1">
      <c r="A35" s="13"/>
      <c r="B35" s="21" t="s">
        <v>48</v>
      </c>
      <c r="C35" s="20"/>
      <c r="D35" s="52" t="e">
        <f>IF(F28/F29&gt;$I$21,K21,IF(F28/F29&lt;$I$22,K22,K23))</f>
        <v>#DIV/0!</v>
      </c>
      <c r="E35" s="53"/>
      <c r="F35" s="54"/>
      <c r="G35" s="13"/>
    </row>
    <row r="36" spans="1:12" ht="15" thickBot="1">
      <c r="A36" s="13"/>
      <c r="B36" s="24" t="s">
        <v>49</v>
      </c>
      <c r="C36" s="25"/>
      <c r="D36" s="13"/>
      <c r="E36" s="13"/>
      <c r="F36" s="13"/>
      <c r="G36" s="13"/>
    </row>
    <row r="37" spans="1:12" ht="58.5" customHeight="1" thickBot="1">
      <c r="A37" s="13"/>
      <c r="B37" s="55" t="e">
        <f>IF(F27/F29&gt;$I$21,J21,IF(F27/F29&lt;$I$22,J22,J23))&amp;" "&amp;IF(F28/F29&gt;$I$26,J26,IF(F28/F29&lt;$I$27,J27,J28))</f>
        <v>#DIV/0!</v>
      </c>
      <c r="C37" s="56"/>
      <c r="D37" s="56"/>
      <c r="E37" s="56"/>
      <c r="F37" s="57"/>
      <c r="G37" s="13"/>
    </row>
    <row r="38" spans="1:12" ht="11.5" customHeight="1">
      <c r="A38" s="13"/>
      <c r="B38" s="26" t="s">
        <v>50</v>
      </c>
      <c r="C38" s="27"/>
      <c r="D38" s="13"/>
      <c r="E38" s="13"/>
      <c r="F38" s="13"/>
      <c r="G38" s="13"/>
    </row>
    <row r="39" spans="1:12" ht="5.15" customHeight="1">
      <c r="A39" s="13"/>
      <c r="B39" s="27"/>
      <c r="C39" s="27"/>
      <c r="D39" s="13"/>
      <c r="E39" s="13"/>
      <c r="F39" s="13"/>
      <c r="G39" s="13"/>
    </row>
    <row r="40" spans="1:12" ht="15" hidden="1" thickBot="1">
      <c r="A40" s="13"/>
      <c r="B40" s="21" t="s">
        <v>51</v>
      </c>
      <c r="C40" s="21"/>
      <c r="D40" s="28" t="s">
        <v>52</v>
      </c>
      <c r="E40" s="28"/>
      <c r="F40" s="28" t="s">
        <v>53</v>
      </c>
      <c r="G40" s="13"/>
    </row>
    <row r="41" spans="1:12" ht="15" hidden="1" thickBot="1">
      <c r="A41" s="13"/>
      <c r="B41" s="21" t="s">
        <v>54</v>
      </c>
      <c r="C41" s="15" t="s">
        <v>55</v>
      </c>
      <c r="D41" s="29" t="e">
        <f>VLOOKUP((#REF!+F15+F16+F18),#REF!,7,1)</f>
        <v>#REF!</v>
      </c>
      <c r="E41" s="15" t="s">
        <v>55</v>
      </c>
      <c r="F41" s="29" t="e">
        <f>VLOOKUP((#REF!+F15+F16+F18),#REF!,3,1)</f>
        <v>#REF!</v>
      </c>
      <c r="G41" s="13"/>
    </row>
    <row r="42" spans="1:12" ht="15" hidden="1" thickBot="1">
      <c r="A42" s="13"/>
      <c r="B42" s="21" t="s">
        <v>56</v>
      </c>
      <c r="C42" s="15" t="s">
        <v>21</v>
      </c>
      <c r="D42" s="29" t="e">
        <f>VLOOKUP((#REF!+F15+F16+F18),#REF!,15,1)</f>
        <v>#REF!</v>
      </c>
      <c r="E42" s="15" t="s">
        <v>21</v>
      </c>
      <c r="F42" s="29" t="e">
        <f>VLOOKUP((#REF!+F15+F16+F18),#REF!,11,1)</f>
        <v>#REF!</v>
      </c>
      <c r="G42" s="13"/>
    </row>
    <row r="43" spans="1:12">
      <c r="A43" s="13"/>
      <c r="B43" s="19"/>
      <c r="C43" s="19"/>
      <c r="D43" s="13"/>
      <c r="E43" s="13"/>
      <c r="F43" s="13"/>
      <c r="G43" s="13"/>
    </row>
    <row r="44" spans="1:12" ht="45" customHeight="1">
      <c r="A44" s="13"/>
      <c r="B44" s="47" t="s">
        <v>138</v>
      </c>
      <c r="C44" s="47"/>
      <c r="D44" s="47"/>
      <c r="E44" s="47"/>
      <c r="F44" s="47"/>
      <c r="G44" s="13"/>
    </row>
    <row r="45" spans="1:12" ht="10" customHeight="1">
      <c r="A45" s="13"/>
      <c r="B45" s="30"/>
      <c r="C45" s="30"/>
      <c r="D45" s="30"/>
      <c r="E45" s="30"/>
      <c r="F45" s="30"/>
      <c r="G45" s="13"/>
    </row>
    <row r="46" spans="1:12">
      <c r="A46" s="13"/>
      <c r="B46" s="31" t="s">
        <v>57</v>
      </c>
      <c r="C46" s="13"/>
      <c r="D46" s="13"/>
      <c r="E46" s="13"/>
      <c r="F46" s="13"/>
      <c r="G46" s="13"/>
    </row>
    <row r="47" spans="1:12" s="18" customFormat="1">
      <c r="I47" s="32" t="s">
        <v>58</v>
      </c>
      <c r="J47" s="32"/>
      <c r="K47" s="32"/>
      <c r="L47" s="32"/>
    </row>
    <row r="48" spans="1:12" s="18" customFormat="1">
      <c r="I48" s="32"/>
      <c r="J48" s="32"/>
      <c r="K48" s="32"/>
      <c r="L48" s="32"/>
    </row>
    <row r="49" spans="9:12" s="18" customFormat="1">
      <c r="I49" s="32"/>
      <c r="J49" s="32"/>
      <c r="K49" s="32"/>
      <c r="L49" s="32"/>
    </row>
    <row r="50" spans="9:12" s="18" customFormat="1">
      <c r="I50" s="32"/>
      <c r="J50" s="32"/>
      <c r="K50" s="32"/>
      <c r="L50" s="32"/>
    </row>
    <row r="51" spans="9:12" s="18" customFormat="1">
      <c r="I51" s="32"/>
      <c r="J51" s="32"/>
      <c r="K51" s="32"/>
      <c r="L51" s="32"/>
    </row>
    <row r="52" spans="9:12" s="18" customFormat="1">
      <c r="I52" s="32"/>
      <c r="J52" s="32"/>
      <c r="K52" s="32"/>
      <c r="L52" s="32"/>
    </row>
    <row r="53" spans="9:12" s="18" customFormat="1">
      <c r="I53" s="32"/>
      <c r="J53" s="32"/>
      <c r="K53" s="32"/>
      <c r="L53" s="32"/>
    </row>
    <row r="54" spans="9:12" s="18" customFormat="1">
      <c r="I54" s="32"/>
      <c r="J54" s="32"/>
      <c r="K54" s="32"/>
      <c r="L54" s="32"/>
    </row>
    <row r="55" spans="9:12" s="18" customFormat="1">
      <c r="I55" s="32"/>
      <c r="J55" s="32"/>
      <c r="K55" s="32"/>
      <c r="L55" s="32"/>
    </row>
    <row r="56" spans="9:12" s="18" customFormat="1">
      <c r="I56" s="32"/>
      <c r="J56" s="32"/>
      <c r="K56" s="32"/>
      <c r="L56" s="32"/>
    </row>
    <row r="57" spans="9:12" s="18" customFormat="1">
      <c r="I57" s="32"/>
      <c r="J57" s="32"/>
      <c r="K57" s="32"/>
      <c r="L57" s="32"/>
    </row>
    <row r="58" spans="9:12" s="18" customFormat="1">
      <c r="I58" s="32"/>
      <c r="J58" s="32"/>
      <c r="K58" s="32"/>
      <c r="L58" s="32"/>
    </row>
    <row r="59" spans="9:12" s="18" customFormat="1">
      <c r="I59" s="32"/>
      <c r="J59" s="32"/>
      <c r="K59" s="32"/>
      <c r="L59" s="32"/>
    </row>
    <row r="60" spans="9:12" s="18" customFormat="1">
      <c r="I60" s="32"/>
      <c r="J60" s="32"/>
      <c r="K60" s="32"/>
      <c r="L60" s="32"/>
    </row>
    <row r="61" spans="9:12" s="18" customFormat="1">
      <c r="I61" s="32"/>
      <c r="J61" s="32"/>
      <c r="K61" s="32"/>
      <c r="L61" s="32"/>
    </row>
    <row r="62" spans="9:12" s="18" customFormat="1">
      <c r="I62" s="32"/>
      <c r="J62" s="32"/>
      <c r="K62" s="32"/>
      <c r="L62" s="32"/>
    </row>
    <row r="63" spans="9:12" s="18" customFormat="1">
      <c r="I63" s="32"/>
      <c r="J63" s="32"/>
      <c r="K63" s="32"/>
      <c r="L63" s="32"/>
    </row>
    <row r="64" spans="9:12" s="18" customFormat="1">
      <c r="I64" s="32"/>
      <c r="J64" s="32"/>
      <c r="K64" s="32"/>
      <c r="L64" s="32"/>
    </row>
    <row r="65" spans="9:12" s="18" customFormat="1">
      <c r="I65" s="32"/>
      <c r="J65" s="32"/>
      <c r="K65" s="32"/>
      <c r="L65" s="32"/>
    </row>
    <row r="66" spans="9:12" s="18" customFormat="1">
      <c r="I66" s="32"/>
      <c r="J66" s="32"/>
      <c r="K66" s="32"/>
      <c r="L66" s="32"/>
    </row>
    <row r="67" spans="9:12" s="18" customFormat="1">
      <c r="I67" s="32"/>
      <c r="J67" s="32"/>
      <c r="K67" s="32"/>
      <c r="L67" s="32"/>
    </row>
    <row r="68" spans="9:12" s="18" customFormat="1">
      <c r="I68" s="32"/>
      <c r="J68" s="32"/>
      <c r="K68" s="32"/>
      <c r="L68" s="32"/>
    </row>
    <row r="69" spans="9:12" s="18" customFormat="1">
      <c r="I69" s="32"/>
      <c r="J69" s="32"/>
      <c r="K69" s="32"/>
      <c r="L69" s="32"/>
    </row>
    <row r="70" spans="9:12" s="18" customFormat="1">
      <c r="I70" s="32"/>
      <c r="J70" s="32"/>
      <c r="K70" s="32"/>
      <c r="L70" s="32"/>
    </row>
    <row r="71" spans="9:12" s="18" customFormat="1">
      <c r="I71" s="32"/>
      <c r="J71" s="32"/>
      <c r="K71" s="32"/>
      <c r="L71" s="32"/>
    </row>
    <row r="72" spans="9:12" s="18" customFormat="1">
      <c r="I72" s="32"/>
      <c r="J72" s="32"/>
      <c r="K72" s="32"/>
      <c r="L72" s="32"/>
    </row>
    <row r="73" spans="9:12" s="18" customFormat="1">
      <c r="I73" s="32"/>
      <c r="J73" s="32"/>
      <c r="K73" s="32"/>
      <c r="L73" s="32"/>
    </row>
    <row r="74" spans="9:12" s="18" customFormat="1">
      <c r="I74" s="32"/>
      <c r="J74" s="32"/>
      <c r="K74" s="32"/>
      <c r="L74" s="32"/>
    </row>
    <row r="75" spans="9:12" s="18" customFormat="1">
      <c r="I75" s="32"/>
      <c r="J75" s="32"/>
      <c r="K75" s="32"/>
      <c r="L75" s="32"/>
    </row>
    <row r="76" spans="9:12" s="18" customFormat="1">
      <c r="I76" s="32"/>
      <c r="J76" s="32"/>
      <c r="K76" s="32"/>
      <c r="L76" s="32"/>
    </row>
    <row r="77" spans="9:12" s="18" customFormat="1">
      <c r="I77" s="32"/>
      <c r="J77" s="32"/>
      <c r="K77" s="32"/>
      <c r="L77" s="32"/>
    </row>
    <row r="78" spans="9:12" s="18" customFormat="1">
      <c r="I78" s="32"/>
      <c r="J78" s="32"/>
      <c r="K78" s="32"/>
      <c r="L78" s="32"/>
    </row>
    <row r="79" spans="9:12" s="18" customFormat="1">
      <c r="I79" s="32"/>
      <c r="J79" s="32"/>
      <c r="K79" s="32"/>
      <c r="L79" s="32"/>
    </row>
    <row r="80" spans="9:12" s="18" customFormat="1">
      <c r="I80" s="32"/>
      <c r="J80" s="32"/>
      <c r="K80" s="32"/>
      <c r="L80" s="32"/>
    </row>
    <row r="81" spans="9:12" s="18" customFormat="1">
      <c r="I81" s="32"/>
      <c r="J81" s="32"/>
      <c r="K81" s="32"/>
      <c r="L81" s="32"/>
    </row>
    <row r="82" spans="9:12" s="18" customFormat="1">
      <c r="I82" s="32"/>
      <c r="J82" s="32"/>
      <c r="K82" s="32"/>
      <c r="L82" s="32"/>
    </row>
    <row r="83" spans="9:12" s="18" customFormat="1">
      <c r="I83" s="32"/>
      <c r="J83" s="32"/>
      <c r="K83" s="32"/>
      <c r="L83" s="32"/>
    </row>
    <row r="84" spans="9:12" s="18" customFormat="1">
      <c r="I84" s="32"/>
      <c r="J84" s="32"/>
      <c r="K84" s="32"/>
      <c r="L84" s="32"/>
    </row>
    <row r="85" spans="9:12" s="18" customFormat="1">
      <c r="I85" s="32"/>
      <c r="J85" s="32"/>
      <c r="K85" s="32"/>
      <c r="L85" s="32"/>
    </row>
    <row r="86" spans="9:12" s="18" customFormat="1">
      <c r="I86" s="32"/>
      <c r="J86" s="32"/>
      <c r="K86" s="32"/>
      <c r="L86" s="32"/>
    </row>
    <row r="87" spans="9:12" s="18" customFormat="1">
      <c r="I87" s="32"/>
      <c r="J87" s="32"/>
      <c r="K87" s="32"/>
      <c r="L87" s="32"/>
    </row>
    <row r="88" spans="9:12" s="18" customFormat="1">
      <c r="I88" s="32"/>
      <c r="J88" s="32"/>
      <c r="K88" s="32"/>
      <c r="L88" s="32"/>
    </row>
    <row r="89" spans="9:12" s="18" customFormat="1">
      <c r="I89" s="32"/>
      <c r="J89" s="32"/>
      <c r="K89" s="32"/>
      <c r="L89" s="32"/>
    </row>
    <row r="90" spans="9:12" s="18" customFormat="1">
      <c r="I90" s="32"/>
      <c r="J90" s="32"/>
      <c r="K90" s="32"/>
      <c r="L90" s="32"/>
    </row>
    <row r="91" spans="9:12" s="18" customFormat="1">
      <c r="I91" s="32"/>
      <c r="J91" s="32"/>
      <c r="K91" s="32"/>
      <c r="L91" s="32"/>
    </row>
    <row r="92" spans="9:12" s="18" customFormat="1">
      <c r="I92" s="32"/>
      <c r="J92" s="32"/>
      <c r="K92" s="32"/>
      <c r="L92" s="32"/>
    </row>
    <row r="93" spans="9:12" s="18" customFormat="1">
      <c r="I93" s="32"/>
      <c r="J93" s="32"/>
      <c r="K93" s="32"/>
      <c r="L93" s="32"/>
    </row>
    <row r="94" spans="9:12" s="18" customFormat="1">
      <c r="I94" s="32"/>
      <c r="J94" s="32"/>
      <c r="K94" s="32"/>
      <c r="L94" s="32"/>
    </row>
    <row r="95" spans="9:12" s="18" customFormat="1">
      <c r="I95" s="32"/>
      <c r="J95" s="32"/>
      <c r="K95" s="32"/>
      <c r="L95" s="32"/>
    </row>
    <row r="96" spans="9:12" s="18" customFormat="1">
      <c r="I96" s="32"/>
      <c r="J96" s="32"/>
      <c r="K96" s="32"/>
      <c r="L96" s="32"/>
    </row>
    <row r="97" spans="9:12" s="18" customFormat="1">
      <c r="I97" s="32"/>
      <c r="J97" s="32"/>
      <c r="K97" s="32"/>
      <c r="L97" s="32"/>
    </row>
    <row r="98" spans="9:12" s="18" customFormat="1">
      <c r="I98" s="32"/>
      <c r="J98" s="32"/>
      <c r="K98" s="32"/>
      <c r="L98" s="32"/>
    </row>
    <row r="99" spans="9:12" s="18" customFormat="1">
      <c r="I99" s="32"/>
      <c r="J99" s="32"/>
      <c r="K99" s="32"/>
      <c r="L99" s="32"/>
    </row>
    <row r="100" spans="9:12" s="18" customFormat="1">
      <c r="I100" s="32"/>
      <c r="J100" s="32"/>
      <c r="K100" s="32"/>
      <c r="L100" s="32"/>
    </row>
    <row r="101" spans="9:12" s="18" customFormat="1">
      <c r="I101" s="32"/>
      <c r="J101" s="32"/>
      <c r="K101" s="32"/>
      <c r="L101" s="32"/>
    </row>
    <row r="102" spans="9:12" s="18" customFormat="1">
      <c r="I102" s="32"/>
      <c r="J102" s="32"/>
      <c r="K102" s="32"/>
      <c r="L102" s="32"/>
    </row>
    <row r="103" spans="9:12" s="18" customFormat="1">
      <c r="I103" s="32"/>
      <c r="J103" s="32"/>
      <c r="K103" s="32"/>
      <c r="L103" s="32"/>
    </row>
    <row r="104" spans="9:12" s="18" customFormat="1">
      <c r="I104" s="32"/>
      <c r="J104" s="32"/>
      <c r="K104" s="32"/>
      <c r="L104" s="32"/>
    </row>
    <row r="105" spans="9:12" s="18" customFormat="1">
      <c r="I105" s="32"/>
      <c r="J105" s="32"/>
      <c r="K105" s="32"/>
      <c r="L105" s="32"/>
    </row>
    <row r="106" spans="9:12" s="18" customFormat="1">
      <c r="I106" s="32"/>
      <c r="J106" s="32"/>
      <c r="K106" s="32"/>
      <c r="L106" s="32"/>
    </row>
    <row r="107" spans="9:12" s="18" customFormat="1">
      <c r="I107" s="32"/>
      <c r="J107" s="32"/>
      <c r="K107" s="32"/>
      <c r="L107" s="32"/>
    </row>
    <row r="108" spans="9:12" s="18" customFormat="1">
      <c r="I108" s="32"/>
      <c r="J108" s="32"/>
      <c r="K108" s="32"/>
      <c r="L108" s="32"/>
    </row>
    <row r="109" spans="9:12" s="18" customFormat="1">
      <c r="I109" s="32"/>
      <c r="J109" s="32"/>
      <c r="K109" s="32"/>
      <c r="L109" s="32"/>
    </row>
    <row r="110" spans="9:12" s="18" customFormat="1">
      <c r="I110" s="32"/>
      <c r="J110" s="32"/>
      <c r="K110" s="32"/>
      <c r="L110" s="32"/>
    </row>
    <row r="111" spans="9:12" s="18" customFormat="1">
      <c r="I111" s="32"/>
      <c r="J111" s="32"/>
      <c r="K111" s="32"/>
      <c r="L111" s="32"/>
    </row>
    <row r="112" spans="9:12" s="18" customFormat="1">
      <c r="I112" s="32"/>
      <c r="J112" s="32"/>
      <c r="K112" s="32"/>
      <c r="L112" s="32"/>
    </row>
    <row r="113" spans="9:12" s="18" customFormat="1">
      <c r="I113" s="32"/>
      <c r="J113" s="32"/>
      <c r="K113" s="32"/>
      <c r="L113" s="32"/>
    </row>
    <row r="114" spans="9:12" s="18" customFormat="1">
      <c r="I114" s="32"/>
      <c r="J114" s="32"/>
      <c r="K114" s="32"/>
      <c r="L114" s="32"/>
    </row>
    <row r="115" spans="9:12" s="18" customFormat="1">
      <c r="I115" s="32"/>
      <c r="J115" s="32"/>
      <c r="K115" s="32"/>
      <c r="L115" s="32"/>
    </row>
    <row r="116" spans="9:12" s="18" customFormat="1">
      <c r="I116" s="32"/>
      <c r="J116" s="32"/>
      <c r="K116" s="32"/>
      <c r="L116" s="32"/>
    </row>
    <row r="117" spans="9:12" s="18" customFormat="1">
      <c r="I117" s="32"/>
      <c r="J117" s="32"/>
      <c r="K117" s="32"/>
      <c r="L117" s="32"/>
    </row>
    <row r="118" spans="9:12" s="18" customFormat="1">
      <c r="I118" s="32"/>
      <c r="J118" s="32"/>
      <c r="K118" s="32"/>
      <c r="L118" s="32"/>
    </row>
    <row r="119" spans="9:12" s="18" customFormat="1">
      <c r="I119" s="32"/>
      <c r="J119" s="32"/>
      <c r="K119" s="32"/>
      <c r="L119" s="32"/>
    </row>
    <row r="120" spans="9:12" s="18" customFormat="1">
      <c r="I120" s="32"/>
      <c r="J120" s="32"/>
      <c r="K120" s="32"/>
      <c r="L120" s="32"/>
    </row>
    <row r="121" spans="9:12" s="18" customFormat="1">
      <c r="I121" s="32"/>
      <c r="J121" s="32"/>
      <c r="K121" s="32"/>
      <c r="L121" s="32"/>
    </row>
    <row r="122" spans="9:12" s="18" customFormat="1">
      <c r="I122" s="32"/>
      <c r="J122" s="32"/>
      <c r="K122" s="32"/>
      <c r="L122" s="32"/>
    </row>
    <row r="123" spans="9:12" s="18" customFormat="1">
      <c r="I123" s="32"/>
      <c r="J123" s="32"/>
      <c r="K123" s="32"/>
      <c r="L123" s="32"/>
    </row>
    <row r="124" spans="9:12" s="18" customFormat="1">
      <c r="I124" s="32"/>
      <c r="J124" s="32"/>
      <c r="K124" s="32"/>
      <c r="L124" s="32"/>
    </row>
    <row r="125" spans="9:12" s="18" customFormat="1">
      <c r="I125" s="32"/>
      <c r="J125" s="32"/>
      <c r="K125" s="32"/>
      <c r="L125" s="32"/>
    </row>
    <row r="126" spans="9:12" s="18" customFormat="1">
      <c r="I126" s="32"/>
      <c r="J126" s="32"/>
      <c r="K126" s="32"/>
      <c r="L126" s="32"/>
    </row>
    <row r="127" spans="9:12" s="18" customFormat="1">
      <c r="I127" s="32"/>
      <c r="J127" s="32"/>
      <c r="K127" s="32"/>
      <c r="L127" s="32"/>
    </row>
    <row r="128" spans="9:12" s="18" customFormat="1">
      <c r="I128" s="32"/>
      <c r="J128" s="32"/>
      <c r="K128" s="32"/>
      <c r="L128" s="32"/>
    </row>
    <row r="129" spans="9:12" s="18" customFormat="1">
      <c r="I129" s="32"/>
      <c r="J129" s="32"/>
      <c r="K129" s="32"/>
      <c r="L129" s="32"/>
    </row>
    <row r="130" spans="9:12" s="18" customFormat="1">
      <c r="I130" s="32"/>
      <c r="J130" s="32"/>
      <c r="K130" s="32"/>
      <c r="L130" s="32"/>
    </row>
    <row r="131" spans="9:12" s="18" customFormat="1">
      <c r="I131" s="32"/>
      <c r="J131" s="32"/>
      <c r="K131" s="32"/>
      <c r="L131" s="32"/>
    </row>
    <row r="132" spans="9:12" s="18" customFormat="1">
      <c r="I132" s="32"/>
      <c r="J132" s="32"/>
      <c r="K132" s="32"/>
      <c r="L132" s="32"/>
    </row>
    <row r="133" spans="9:12" s="18" customFormat="1">
      <c r="I133" s="32"/>
      <c r="J133" s="32"/>
      <c r="K133" s="32"/>
      <c r="L133" s="32"/>
    </row>
    <row r="134" spans="9:12" s="18" customFormat="1">
      <c r="I134" s="32"/>
      <c r="J134" s="32"/>
      <c r="K134" s="32"/>
      <c r="L134" s="32"/>
    </row>
    <row r="135" spans="9:12" s="18" customFormat="1">
      <c r="I135" s="32"/>
      <c r="J135" s="32"/>
      <c r="K135" s="32"/>
      <c r="L135" s="32"/>
    </row>
    <row r="136" spans="9:12" s="18" customFormat="1">
      <c r="I136" s="32"/>
      <c r="J136" s="32"/>
      <c r="K136" s="32"/>
      <c r="L136" s="32"/>
    </row>
    <row r="137" spans="9:12" s="18" customFormat="1">
      <c r="I137" s="32"/>
      <c r="J137" s="32"/>
      <c r="K137" s="32"/>
      <c r="L137" s="32"/>
    </row>
    <row r="138" spans="9:12" s="18" customFormat="1">
      <c r="I138" s="32"/>
      <c r="J138" s="32"/>
      <c r="K138" s="32"/>
      <c r="L138" s="32"/>
    </row>
    <row r="139" spans="9:12" s="18" customFormat="1">
      <c r="I139" s="32"/>
      <c r="J139" s="32"/>
      <c r="K139" s="32"/>
      <c r="L139" s="32"/>
    </row>
    <row r="140" spans="9:12" s="18" customFormat="1">
      <c r="I140" s="32"/>
      <c r="J140" s="32"/>
      <c r="K140" s="32"/>
      <c r="L140" s="32"/>
    </row>
    <row r="141" spans="9:12" s="18" customFormat="1">
      <c r="I141" s="32"/>
      <c r="J141" s="32"/>
      <c r="K141" s="32"/>
      <c r="L141" s="32"/>
    </row>
    <row r="142" spans="9:12" s="18" customFormat="1">
      <c r="I142" s="32"/>
      <c r="J142" s="32"/>
      <c r="K142" s="32"/>
      <c r="L142" s="32"/>
    </row>
    <row r="143" spans="9:12" s="18" customFormat="1">
      <c r="I143" s="32"/>
      <c r="J143" s="32"/>
      <c r="K143" s="32"/>
      <c r="L143" s="32"/>
    </row>
    <row r="144" spans="9:12" s="18" customFormat="1">
      <c r="I144" s="32"/>
      <c r="J144" s="32"/>
      <c r="K144" s="32"/>
      <c r="L144" s="32"/>
    </row>
    <row r="145" spans="9:12" s="18" customFormat="1">
      <c r="I145" s="32"/>
      <c r="J145" s="32"/>
      <c r="K145" s="32"/>
      <c r="L145" s="32"/>
    </row>
    <row r="146" spans="9:12" s="18" customFormat="1">
      <c r="I146" s="32"/>
      <c r="J146" s="32"/>
      <c r="K146" s="32"/>
      <c r="L146" s="32"/>
    </row>
    <row r="147" spans="9:12" s="18" customFormat="1">
      <c r="I147" s="32"/>
      <c r="J147" s="32"/>
      <c r="K147" s="32"/>
      <c r="L147" s="32"/>
    </row>
    <row r="148" spans="9:12" s="18" customFormat="1">
      <c r="I148" s="32"/>
      <c r="J148" s="32"/>
      <c r="K148" s="32"/>
      <c r="L148" s="32"/>
    </row>
    <row r="149" spans="9:12" s="18" customFormat="1">
      <c r="I149" s="32"/>
      <c r="J149" s="32"/>
      <c r="K149" s="32"/>
      <c r="L149" s="32"/>
    </row>
    <row r="150" spans="9:12" s="18" customFormat="1">
      <c r="I150" s="32"/>
      <c r="J150" s="32"/>
      <c r="K150" s="32"/>
      <c r="L150" s="32"/>
    </row>
    <row r="151" spans="9:12" s="18" customFormat="1">
      <c r="I151" s="32"/>
      <c r="J151" s="32"/>
      <c r="K151" s="32"/>
      <c r="L151" s="32"/>
    </row>
    <row r="152" spans="9:12" s="18" customFormat="1">
      <c r="I152" s="32"/>
      <c r="J152" s="32"/>
      <c r="K152" s="32"/>
      <c r="L152" s="32"/>
    </row>
    <row r="153" spans="9:12" s="18" customFormat="1">
      <c r="I153" s="32"/>
      <c r="J153" s="32"/>
      <c r="K153" s="32"/>
      <c r="L153" s="32"/>
    </row>
    <row r="154" spans="9:12" s="18" customFormat="1">
      <c r="I154" s="32"/>
      <c r="J154" s="32"/>
      <c r="K154" s="32"/>
      <c r="L154" s="32"/>
    </row>
    <row r="155" spans="9:12" s="18" customFormat="1">
      <c r="I155" s="32"/>
      <c r="J155" s="32"/>
      <c r="K155" s="32"/>
      <c r="L155" s="32"/>
    </row>
    <row r="156" spans="9:12" s="18" customFormat="1">
      <c r="I156" s="32"/>
      <c r="J156" s="32"/>
      <c r="K156" s="32"/>
      <c r="L156" s="32"/>
    </row>
    <row r="157" spans="9:12" s="18" customFormat="1">
      <c r="I157" s="32"/>
      <c r="J157" s="32"/>
      <c r="K157" s="32"/>
      <c r="L157" s="32"/>
    </row>
    <row r="158" spans="9:12" s="18" customFormat="1">
      <c r="I158" s="32"/>
      <c r="J158" s="32"/>
      <c r="K158" s="32"/>
      <c r="L158" s="32"/>
    </row>
    <row r="159" spans="9:12" s="18" customFormat="1">
      <c r="I159" s="32"/>
      <c r="J159" s="32"/>
      <c r="K159" s="32"/>
      <c r="L159" s="32"/>
    </row>
    <row r="160" spans="9:12" s="18" customFormat="1">
      <c r="I160" s="32"/>
      <c r="J160" s="32"/>
      <c r="K160" s="32"/>
      <c r="L160" s="32"/>
    </row>
    <row r="161" spans="9:12" s="18" customFormat="1">
      <c r="I161" s="32"/>
      <c r="J161" s="32"/>
      <c r="K161" s="32"/>
      <c r="L161" s="32"/>
    </row>
    <row r="162" spans="9:12" s="18" customFormat="1">
      <c r="I162" s="32"/>
      <c r="J162" s="32"/>
      <c r="K162" s="32"/>
      <c r="L162" s="32"/>
    </row>
    <row r="163" spans="9:12" s="18" customFormat="1">
      <c r="I163" s="32"/>
      <c r="J163" s="32"/>
      <c r="K163" s="32"/>
      <c r="L163" s="32"/>
    </row>
    <row r="164" spans="9:12" s="18" customFormat="1">
      <c r="I164" s="32"/>
      <c r="J164" s="32"/>
      <c r="K164" s="32"/>
      <c r="L164" s="32"/>
    </row>
    <row r="165" spans="9:12" s="18" customFormat="1">
      <c r="I165" s="32"/>
      <c r="J165" s="32"/>
      <c r="K165" s="32"/>
      <c r="L165" s="32"/>
    </row>
    <row r="166" spans="9:12" s="18" customFormat="1">
      <c r="I166" s="32"/>
      <c r="J166" s="32"/>
      <c r="K166" s="32"/>
      <c r="L166" s="32"/>
    </row>
    <row r="167" spans="9:12" s="18" customFormat="1">
      <c r="I167" s="32"/>
      <c r="J167" s="32"/>
      <c r="K167" s="32"/>
      <c r="L167" s="32"/>
    </row>
    <row r="168" spans="9:12" s="18" customFormat="1">
      <c r="I168" s="32"/>
      <c r="J168" s="32"/>
      <c r="K168" s="32"/>
      <c r="L168" s="32"/>
    </row>
    <row r="169" spans="9:12" s="18" customFormat="1">
      <c r="I169" s="32"/>
      <c r="J169" s="32"/>
      <c r="K169" s="32"/>
      <c r="L169" s="32"/>
    </row>
    <row r="170" spans="9:12" s="18" customFormat="1">
      <c r="I170" s="32"/>
      <c r="J170" s="32"/>
      <c r="K170" s="32"/>
      <c r="L170" s="32"/>
    </row>
    <row r="171" spans="9:12" s="18" customFormat="1">
      <c r="I171" s="32"/>
      <c r="J171" s="32"/>
      <c r="K171" s="32"/>
      <c r="L171" s="32"/>
    </row>
    <row r="172" spans="9:12" s="18" customFormat="1">
      <c r="I172" s="32"/>
      <c r="J172" s="32"/>
      <c r="K172" s="32"/>
      <c r="L172" s="32"/>
    </row>
    <row r="173" spans="9:12" s="18" customFormat="1">
      <c r="I173" s="32"/>
      <c r="J173" s="32"/>
      <c r="K173" s="32"/>
      <c r="L173" s="32"/>
    </row>
    <row r="174" spans="9:12" s="18" customFormat="1">
      <c r="I174" s="32"/>
      <c r="J174" s="32"/>
      <c r="K174" s="32"/>
      <c r="L174" s="32"/>
    </row>
    <row r="175" spans="9:12" s="18" customFormat="1">
      <c r="I175" s="32"/>
      <c r="J175" s="32"/>
      <c r="K175" s="32"/>
      <c r="L175" s="32"/>
    </row>
    <row r="176" spans="9:12" s="18" customFormat="1">
      <c r="I176" s="32"/>
      <c r="J176" s="32"/>
      <c r="K176" s="32"/>
      <c r="L176" s="32"/>
    </row>
    <row r="177" spans="9:12" s="18" customFormat="1">
      <c r="I177" s="32"/>
      <c r="J177" s="32"/>
      <c r="K177" s="32"/>
      <c r="L177" s="32"/>
    </row>
    <row r="178" spans="9:12" s="18" customFormat="1">
      <c r="I178" s="32"/>
      <c r="J178" s="32"/>
      <c r="K178" s="32"/>
      <c r="L178" s="32"/>
    </row>
    <row r="179" spans="9:12" s="18" customFormat="1">
      <c r="I179" s="32"/>
      <c r="J179" s="32"/>
      <c r="K179" s="32"/>
      <c r="L179" s="32"/>
    </row>
    <row r="180" spans="9:12" s="18" customFormat="1">
      <c r="I180" s="32"/>
      <c r="J180" s="32"/>
      <c r="K180" s="32"/>
      <c r="L180" s="32"/>
    </row>
    <row r="181" spans="9:12" s="18" customFormat="1">
      <c r="I181" s="32"/>
      <c r="J181" s="32"/>
      <c r="K181" s="32"/>
      <c r="L181" s="32"/>
    </row>
    <row r="182" spans="9:12" s="18" customFormat="1">
      <c r="I182" s="32"/>
      <c r="J182" s="32"/>
      <c r="K182" s="32"/>
      <c r="L182" s="32"/>
    </row>
    <row r="183" spans="9:12" s="18" customFormat="1">
      <c r="I183" s="32"/>
      <c r="J183" s="32"/>
      <c r="K183" s="32"/>
      <c r="L183" s="32"/>
    </row>
    <row r="184" spans="9:12" s="18" customFormat="1">
      <c r="I184" s="32"/>
      <c r="J184" s="32"/>
      <c r="K184" s="32"/>
      <c r="L184" s="32"/>
    </row>
    <row r="185" spans="9:12" s="18" customFormat="1">
      <c r="I185" s="32"/>
      <c r="J185" s="32"/>
      <c r="K185" s="32"/>
      <c r="L185" s="32"/>
    </row>
    <row r="186" spans="9:12" s="18" customFormat="1">
      <c r="I186" s="32"/>
      <c r="J186" s="32"/>
      <c r="K186" s="32"/>
      <c r="L186" s="32"/>
    </row>
    <row r="187" spans="9:12" s="18" customFormat="1">
      <c r="I187" s="32"/>
      <c r="J187" s="32"/>
      <c r="K187" s="32"/>
      <c r="L187" s="32"/>
    </row>
    <row r="188" spans="9:12" s="18" customFormat="1">
      <c r="I188" s="32"/>
      <c r="J188" s="32"/>
      <c r="K188" s="32"/>
      <c r="L188" s="32"/>
    </row>
    <row r="189" spans="9:12" s="18" customFormat="1">
      <c r="I189" s="32"/>
      <c r="J189" s="32"/>
      <c r="K189" s="32"/>
      <c r="L189" s="32"/>
    </row>
    <row r="190" spans="9:12" s="18" customFormat="1">
      <c r="I190" s="32"/>
      <c r="J190" s="32"/>
      <c r="K190" s="32"/>
      <c r="L190" s="32"/>
    </row>
    <row r="191" spans="9:12" s="18" customFormat="1">
      <c r="I191" s="32"/>
      <c r="J191" s="32"/>
      <c r="K191" s="32"/>
      <c r="L191" s="32"/>
    </row>
    <row r="192" spans="9:12" s="18" customFormat="1">
      <c r="I192" s="32"/>
      <c r="J192" s="32"/>
      <c r="K192" s="32"/>
      <c r="L192" s="32"/>
    </row>
    <row r="193" spans="9:12" s="18" customFormat="1">
      <c r="I193" s="32"/>
      <c r="J193" s="32"/>
      <c r="K193" s="32"/>
      <c r="L193" s="32"/>
    </row>
    <row r="194" spans="9:12" s="18" customFormat="1">
      <c r="I194" s="32"/>
      <c r="J194" s="32"/>
      <c r="K194" s="32"/>
      <c r="L194" s="32"/>
    </row>
    <row r="195" spans="9:12" s="18" customFormat="1">
      <c r="I195" s="32"/>
      <c r="J195" s="32"/>
      <c r="K195" s="32"/>
      <c r="L195" s="32"/>
    </row>
    <row r="196" spans="9:12" s="18" customFormat="1">
      <c r="I196" s="32"/>
      <c r="J196" s="32"/>
      <c r="K196" s="32"/>
      <c r="L196" s="32"/>
    </row>
    <row r="197" spans="9:12" s="18" customFormat="1">
      <c r="I197" s="32"/>
      <c r="J197" s="32"/>
      <c r="K197" s="32"/>
      <c r="L197" s="32"/>
    </row>
    <row r="198" spans="9:12" s="18" customFormat="1">
      <c r="I198" s="32"/>
      <c r="J198" s="32"/>
      <c r="K198" s="32"/>
      <c r="L198" s="32"/>
    </row>
    <row r="199" spans="9:12" s="18" customFormat="1">
      <c r="I199" s="32"/>
      <c r="J199" s="32"/>
      <c r="K199" s="32"/>
      <c r="L199" s="32"/>
    </row>
    <row r="200" spans="9:12" s="18" customFormat="1">
      <c r="I200" s="32"/>
      <c r="J200" s="32"/>
      <c r="K200" s="32"/>
      <c r="L200" s="32"/>
    </row>
    <row r="201" spans="9:12" s="18" customFormat="1">
      <c r="I201" s="32"/>
      <c r="J201" s="32"/>
      <c r="K201" s="32"/>
      <c r="L201" s="32"/>
    </row>
    <row r="202" spans="9:12" s="18" customFormat="1">
      <c r="I202" s="32"/>
      <c r="J202" s="32"/>
      <c r="K202" s="32"/>
      <c r="L202" s="32"/>
    </row>
    <row r="203" spans="9:12" s="18" customFormat="1">
      <c r="I203" s="32"/>
      <c r="J203" s="32"/>
      <c r="K203" s="32"/>
      <c r="L203" s="32"/>
    </row>
    <row r="204" spans="9:12" s="18" customFormat="1">
      <c r="I204" s="32"/>
      <c r="J204" s="32"/>
      <c r="K204" s="32"/>
      <c r="L204" s="32"/>
    </row>
    <row r="205" spans="9:12" s="18" customFormat="1">
      <c r="I205" s="32"/>
      <c r="J205" s="32"/>
      <c r="K205" s="32"/>
      <c r="L205" s="32"/>
    </row>
    <row r="206" spans="9:12" s="18" customFormat="1">
      <c r="I206" s="32"/>
      <c r="J206" s="32"/>
      <c r="K206" s="32"/>
      <c r="L206" s="32"/>
    </row>
    <row r="207" spans="9:12" s="18" customFormat="1">
      <c r="I207" s="32"/>
      <c r="J207" s="32"/>
      <c r="K207" s="32"/>
      <c r="L207" s="32"/>
    </row>
    <row r="208" spans="9:12" s="18" customFormat="1">
      <c r="I208" s="32"/>
      <c r="J208" s="32"/>
      <c r="K208" s="32"/>
      <c r="L208" s="32"/>
    </row>
    <row r="209" spans="9:12" s="18" customFormat="1">
      <c r="I209" s="32"/>
      <c r="J209" s="32"/>
      <c r="K209" s="32"/>
      <c r="L209" s="32"/>
    </row>
    <row r="210" spans="9:12" s="18" customFormat="1">
      <c r="I210" s="32"/>
      <c r="J210" s="32"/>
      <c r="K210" s="32"/>
      <c r="L210" s="32"/>
    </row>
    <row r="211" spans="9:12" s="18" customFormat="1">
      <c r="I211" s="32"/>
      <c r="J211" s="32"/>
      <c r="K211" s="32"/>
      <c r="L211" s="32"/>
    </row>
    <row r="212" spans="9:12" s="18" customFormat="1">
      <c r="I212" s="32"/>
      <c r="J212" s="32"/>
      <c r="K212" s="32"/>
      <c r="L212" s="32"/>
    </row>
    <row r="213" spans="9:12" s="18" customFormat="1">
      <c r="I213" s="32"/>
      <c r="J213" s="32"/>
      <c r="K213" s="32"/>
      <c r="L213" s="32"/>
    </row>
    <row r="214" spans="9:12" s="18" customFormat="1">
      <c r="I214" s="32"/>
      <c r="J214" s="32"/>
      <c r="K214" s="32"/>
      <c r="L214" s="32"/>
    </row>
    <row r="215" spans="9:12" s="18" customFormat="1">
      <c r="I215" s="32"/>
      <c r="J215" s="32"/>
      <c r="K215" s="32"/>
      <c r="L215" s="32"/>
    </row>
    <row r="216" spans="9:12" s="18" customFormat="1">
      <c r="I216" s="32"/>
      <c r="J216" s="32"/>
      <c r="K216" s="32"/>
      <c r="L216" s="32"/>
    </row>
    <row r="217" spans="9:12" s="18" customFormat="1">
      <c r="I217" s="32"/>
      <c r="J217" s="32"/>
      <c r="K217" s="32"/>
      <c r="L217" s="32"/>
    </row>
    <row r="218" spans="9:12" s="18" customFormat="1">
      <c r="I218" s="32"/>
      <c r="J218" s="32"/>
      <c r="K218" s="32"/>
      <c r="L218" s="32"/>
    </row>
    <row r="219" spans="9:12" s="18" customFormat="1">
      <c r="I219" s="32"/>
      <c r="J219" s="32"/>
      <c r="K219" s="32"/>
      <c r="L219" s="32"/>
    </row>
    <row r="220" spans="9:12" s="18" customFormat="1">
      <c r="I220" s="32"/>
      <c r="J220" s="32"/>
      <c r="K220" s="32"/>
      <c r="L220" s="32"/>
    </row>
    <row r="221" spans="9:12" s="18" customFormat="1">
      <c r="I221" s="32"/>
      <c r="J221" s="32"/>
      <c r="K221" s="32"/>
      <c r="L221" s="32"/>
    </row>
    <row r="222" spans="9:12" s="18" customFormat="1">
      <c r="I222" s="32"/>
      <c r="J222" s="32"/>
      <c r="K222" s="32"/>
      <c r="L222" s="32"/>
    </row>
    <row r="223" spans="9:12" s="18" customFormat="1">
      <c r="I223" s="32"/>
      <c r="J223" s="32"/>
      <c r="K223" s="32"/>
      <c r="L223" s="32"/>
    </row>
    <row r="224" spans="9:12" s="18" customFormat="1">
      <c r="I224" s="32"/>
      <c r="J224" s="32"/>
      <c r="K224" s="32"/>
      <c r="L224" s="32"/>
    </row>
    <row r="225" spans="9:12" s="18" customFormat="1">
      <c r="I225" s="32"/>
      <c r="J225" s="32"/>
      <c r="K225" s="32"/>
      <c r="L225" s="32"/>
    </row>
    <row r="226" spans="9:12" s="18" customFormat="1">
      <c r="I226" s="32"/>
      <c r="J226" s="32"/>
      <c r="K226" s="32"/>
      <c r="L226" s="32"/>
    </row>
    <row r="227" spans="9:12" s="18" customFormat="1">
      <c r="I227" s="32"/>
      <c r="J227" s="32"/>
      <c r="K227" s="32"/>
      <c r="L227" s="32"/>
    </row>
    <row r="228" spans="9:12" s="18" customFormat="1">
      <c r="I228" s="32"/>
      <c r="J228" s="32"/>
      <c r="K228" s="32"/>
      <c r="L228" s="32"/>
    </row>
    <row r="229" spans="9:12" s="18" customFormat="1">
      <c r="I229" s="32"/>
      <c r="J229" s="32"/>
      <c r="K229" s="32"/>
      <c r="L229" s="32"/>
    </row>
    <row r="230" spans="9:12" s="18" customFormat="1">
      <c r="I230" s="32"/>
      <c r="J230" s="32"/>
      <c r="K230" s="32"/>
      <c r="L230" s="32"/>
    </row>
    <row r="231" spans="9:12" s="18" customFormat="1">
      <c r="I231" s="32"/>
      <c r="J231" s="32"/>
      <c r="K231" s="32"/>
      <c r="L231" s="32"/>
    </row>
    <row r="232" spans="9:12" s="18" customFormat="1">
      <c r="I232" s="32"/>
      <c r="J232" s="32"/>
      <c r="K232" s="32"/>
      <c r="L232" s="32"/>
    </row>
    <row r="233" spans="9:12" s="18" customFormat="1">
      <c r="I233" s="32"/>
      <c r="J233" s="32"/>
      <c r="K233" s="32"/>
      <c r="L233" s="32"/>
    </row>
    <row r="234" spans="9:12" s="18" customFormat="1">
      <c r="I234" s="32"/>
      <c r="J234" s="32"/>
      <c r="K234" s="32"/>
      <c r="L234" s="32"/>
    </row>
    <row r="235" spans="9:12" s="18" customFormat="1">
      <c r="I235" s="32"/>
      <c r="J235" s="32"/>
      <c r="K235" s="32"/>
      <c r="L235" s="32"/>
    </row>
    <row r="236" spans="9:12" s="18" customFormat="1">
      <c r="I236" s="32"/>
      <c r="J236" s="32"/>
      <c r="K236" s="32"/>
      <c r="L236" s="32"/>
    </row>
    <row r="237" spans="9:12" s="18" customFormat="1">
      <c r="I237" s="32"/>
      <c r="J237" s="32"/>
      <c r="K237" s="32"/>
      <c r="L237" s="32"/>
    </row>
    <row r="238" spans="9:12" s="18" customFormat="1">
      <c r="I238" s="32"/>
      <c r="J238" s="32"/>
      <c r="K238" s="32"/>
      <c r="L238" s="32"/>
    </row>
    <row r="239" spans="9:12" s="18" customFormat="1">
      <c r="I239" s="32"/>
      <c r="J239" s="32"/>
      <c r="K239" s="32"/>
      <c r="L239" s="32"/>
    </row>
    <row r="240" spans="9:12" s="18" customFormat="1">
      <c r="I240" s="32"/>
      <c r="J240" s="32"/>
      <c r="K240" s="32"/>
      <c r="L240" s="32"/>
    </row>
    <row r="241" spans="9:12" s="18" customFormat="1">
      <c r="I241" s="32"/>
      <c r="J241" s="32"/>
      <c r="K241" s="32"/>
      <c r="L241" s="32"/>
    </row>
    <row r="242" spans="9:12" s="18" customFormat="1">
      <c r="I242" s="32"/>
      <c r="J242" s="32"/>
      <c r="K242" s="32"/>
      <c r="L242" s="32"/>
    </row>
    <row r="243" spans="9:12" s="18" customFormat="1">
      <c r="I243" s="32"/>
      <c r="J243" s="32"/>
      <c r="K243" s="32"/>
      <c r="L243" s="32"/>
    </row>
    <row r="244" spans="9:12" s="18" customFormat="1">
      <c r="I244" s="32"/>
      <c r="J244" s="32"/>
      <c r="K244" s="32"/>
      <c r="L244" s="32"/>
    </row>
    <row r="245" spans="9:12" s="18" customFormat="1">
      <c r="I245" s="32"/>
      <c r="J245" s="32"/>
      <c r="K245" s="32"/>
      <c r="L245" s="32"/>
    </row>
    <row r="246" spans="9:12" s="18" customFormat="1">
      <c r="I246" s="32"/>
      <c r="J246" s="32"/>
      <c r="K246" s="32"/>
      <c r="L246" s="32"/>
    </row>
    <row r="247" spans="9:12" s="18" customFormat="1">
      <c r="I247" s="32"/>
      <c r="J247" s="32"/>
      <c r="K247" s="32"/>
      <c r="L247" s="32"/>
    </row>
    <row r="248" spans="9:12" s="18" customFormat="1">
      <c r="I248" s="32"/>
      <c r="J248" s="32"/>
      <c r="K248" s="32"/>
      <c r="L248" s="32"/>
    </row>
    <row r="249" spans="9:12" s="18" customFormat="1">
      <c r="I249" s="32"/>
      <c r="J249" s="32"/>
      <c r="K249" s="32"/>
      <c r="L249" s="32"/>
    </row>
    <row r="250" spans="9:12" s="18" customFormat="1">
      <c r="I250" s="32"/>
      <c r="J250" s="32"/>
      <c r="K250" s="32"/>
      <c r="L250" s="32"/>
    </row>
    <row r="251" spans="9:12" s="18" customFormat="1">
      <c r="I251" s="32"/>
      <c r="J251" s="32"/>
      <c r="K251" s="32"/>
      <c r="L251" s="32"/>
    </row>
    <row r="252" spans="9:12" s="18" customFormat="1">
      <c r="I252" s="32"/>
      <c r="J252" s="32"/>
      <c r="K252" s="32"/>
      <c r="L252" s="32"/>
    </row>
    <row r="253" spans="9:12" s="18" customFormat="1">
      <c r="I253" s="32"/>
      <c r="J253" s="32"/>
      <c r="K253" s="32"/>
      <c r="L253" s="32"/>
    </row>
    <row r="254" spans="9:12" s="18" customFormat="1">
      <c r="I254" s="32"/>
      <c r="J254" s="32"/>
      <c r="K254" s="32"/>
      <c r="L254" s="32"/>
    </row>
    <row r="255" spans="9:12" s="18" customFormat="1">
      <c r="I255" s="32"/>
      <c r="J255" s="32"/>
      <c r="K255" s="32"/>
      <c r="L255" s="32"/>
    </row>
    <row r="256" spans="9:12" s="18" customFormat="1">
      <c r="I256" s="32"/>
      <c r="J256" s="32"/>
      <c r="K256" s="32"/>
      <c r="L256" s="32"/>
    </row>
    <row r="257" spans="9:12" s="18" customFormat="1">
      <c r="I257" s="32"/>
      <c r="J257" s="32"/>
      <c r="K257" s="32"/>
      <c r="L257" s="32"/>
    </row>
    <row r="258" spans="9:12" s="18" customFormat="1">
      <c r="I258" s="32"/>
      <c r="J258" s="32"/>
      <c r="K258" s="32"/>
      <c r="L258" s="32"/>
    </row>
    <row r="259" spans="9:12" s="18" customFormat="1">
      <c r="I259" s="32"/>
      <c r="J259" s="32"/>
      <c r="K259" s="32"/>
      <c r="L259" s="32"/>
    </row>
    <row r="260" spans="9:12" s="18" customFormat="1">
      <c r="I260" s="32"/>
      <c r="J260" s="32"/>
      <c r="K260" s="32"/>
      <c r="L260" s="32"/>
    </row>
    <row r="261" spans="9:12" s="18" customFormat="1">
      <c r="I261" s="32"/>
      <c r="J261" s="32"/>
      <c r="K261" s="32"/>
      <c r="L261" s="32"/>
    </row>
    <row r="262" spans="9:12" s="18" customFormat="1">
      <c r="I262" s="32"/>
      <c r="J262" s="32"/>
      <c r="K262" s="32"/>
      <c r="L262" s="32"/>
    </row>
    <row r="263" spans="9:12" s="18" customFormat="1">
      <c r="I263" s="32"/>
      <c r="J263" s="32"/>
      <c r="K263" s="32"/>
      <c r="L263" s="32"/>
    </row>
    <row r="264" spans="9:12" s="18" customFormat="1">
      <c r="I264" s="32"/>
      <c r="J264" s="32"/>
      <c r="K264" s="32"/>
      <c r="L264" s="32"/>
    </row>
    <row r="265" spans="9:12" s="18" customFormat="1">
      <c r="I265" s="32"/>
      <c r="J265" s="32"/>
      <c r="K265" s="32"/>
      <c r="L265" s="32"/>
    </row>
    <row r="266" spans="9:12" s="18" customFormat="1">
      <c r="I266" s="32"/>
      <c r="J266" s="32"/>
      <c r="K266" s="32"/>
      <c r="L266" s="32"/>
    </row>
    <row r="267" spans="9:12" s="18" customFormat="1">
      <c r="I267" s="32"/>
      <c r="J267" s="32"/>
      <c r="K267" s="32"/>
      <c r="L267" s="32"/>
    </row>
    <row r="268" spans="9:12" s="18" customFormat="1">
      <c r="I268" s="32"/>
      <c r="J268" s="32"/>
      <c r="K268" s="32"/>
      <c r="L268" s="32"/>
    </row>
    <row r="269" spans="9:12" s="18" customFormat="1">
      <c r="I269" s="32"/>
      <c r="J269" s="32"/>
      <c r="K269" s="32"/>
      <c r="L269" s="32"/>
    </row>
    <row r="270" spans="9:12" s="18" customFormat="1">
      <c r="I270" s="32"/>
      <c r="J270" s="32"/>
      <c r="K270" s="32"/>
      <c r="L270" s="32"/>
    </row>
    <row r="271" spans="9:12" s="18" customFormat="1">
      <c r="I271" s="32"/>
      <c r="J271" s="32"/>
      <c r="K271" s="32"/>
      <c r="L271" s="32"/>
    </row>
    <row r="272" spans="9:12" s="18" customFormat="1">
      <c r="I272" s="32"/>
      <c r="J272" s="32"/>
      <c r="K272" s="32"/>
      <c r="L272" s="32"/>
    </row>
    <row r="273" spans="9:12" s="18" customFormat="1">
      <c r="I273" s="32"/>
      <c r="J273" s="32"/>
      <c r="K273" s="32"/>
      <c r="L273" s="32"/>
    </row>
    <row r="274" spans="9:12" s="18" customFormat="1">
      <c r="I274" s="32"/>
      <c r="J274" s="32"/>
      <c r="K274" s="32"/>
      <c r="L274" s="32"/>
    </row>
    <row r="275" spans="9:12" s="18" customFormat="1">
      <c r="I275" s="32"/>
      <c r="J275" s="32"/>
      <c r="K275" s="32"/>
      <c r="L275" s="32"/>
    </row>
    <row r="276" spans="9:12" s="18" customFormat="1">
      <c r="I276" s="32"/>
      <c r="J276" s="32"/>
      <c r="K276" s="32"/>
      <c r="L276" s="32"/>
    </row>
    <row r="277" spans="9:12" s="18" customFormat="1">
      <c r="I277" s="32"/>
      <c r="J277" s="32"/>
      <c r="K277" s="32"/>
      <c r="L277" s="32"/>
    </row>
    <row r="278" spans="9:12" s="18" customFormat="1">
      <c r="I278" s="32"/>
      <c r="J278" s="32"/>
      <c r="K278" s="32"/>
      <c r="L278" s="32"/>
    </row>
    <row r="279" spans="9:12" s="18" customFormat="1">
      <c r="I279" s="32"/>
      <c r="J279" s="32"/>
      <c r="K279" s="32"/>
      <c r="L279" s="32"/>
    </row>
    <row r="280" spans="9:12" s="18" customFormat="1">
      <c r="I280" s="32"/>
      <c r="J280" s="32"/>
      <c r="K280" s="32"/>
      <c r="L280" s="32"/>
    </row>
    <row r="281" spans="9:12" s="18" customFormat="1">
      <c r="I281" s="32"/>
      <c r="J281" s="32"/>
      <c r="K281" s="32"/>
      <c r="L281" s="32"/>
    </row>
    <row r="282" spans="9:12" s="18" customFormat="1">
      <c r="I282" s="32"/>
      <c r="J282" s="32"/>
      <c r="K282" s="32"/>
      <c r="L282" s="32"/>
    </row>
    <row r="283" spans="9:12" s="18" customFormat="1">
      <c r="I283" s="32"/>
      <c r="J283" s="32"/>
      <c r="K283" s="32"/>
      <c r="L283" s="32"/>
    </row>
    <row r="284" spans="9:12" s="18" customFormat="1">
      <c r="I284" s="32"/>
      <c r="J284" s="32"/>
      <c r="K284" s="32"/>
      <c r="L284" s="32"/>
    </row>
    <row r="285" spans="9:12" s="18" customFormat="1">
      <c r="I285" s="32"/>
      <c r="J285" s="32"/>
      <c r="K285" s="32"/>
      <c r="L285" s="32"/>
    </row>
    <row r="286" spans="9:12" s="18" customFormat="1">
      <c r="I286" s="32"/>
      <c r="J286" s="32"/>
      <c r="K286" s="32"/>
      <c r="L286" s="32"/>
    </row>
    <row r="287" spans="9:12" s="18" customFormat="1">
      <c r="I287" s="32"/>
      <c r="J287" s="32"/>
      <c r="K287" s="32"/>
      <c r="L287" s="32"/>
    </row>
    <row r="288" spans="9:12" s="18" customFormat="1">
      <c r="I288" s="32"/>
      <c r="J288" s="32"/>
      <c r="K288" s="32"/>
      <c r="L288" s="32"/>
    </row>
    <row r="289" spans="9:12" s="18" customFormat="1">
      <c r="I289" s="32"/>
      <c r="J289" s="32"/>
      <c r="K289" s="32"/>
      <c r="L289" s="32"/>
    </row>
    <row r="290" spans="9:12" s="18" customFormat="1">
      <c r="I290" s="32"/>
      <c r="J290" s="32"/>
      <c r="K290" s="32"/>
      <c r="L290" s="32"/>
    </row>
    <row r="291" spans="9:12" s="18" customFormat="1">
      <c r="I291" s="32"/>
      <c r="J291" s="32"/>
      <c r="K291" s="32"/>
      <c r="L291" s="32"/>
    </row>
    <row r="292" spans="9:12" s="18" customFormat="1">
      <c r="I292" s="32"/>
      <c r="J292" s="32"/>
      <c r="K292" s="32"/>
      <c r="L292" s="32"/>
    </row>
    <row r="293" spans="9:12" s="18" customFormat="1">
      <c r="I293" s="32"/>
      <c r="J293" s="32"/>
      <c r="K293" s="32"/>
      <c r="L293" s="32"/>
    </row>
    <row r="294" spans="9:12" s="18" customFormat="1">
      <c r="I294" s="32"/>
      <c r="J294" s="32"/>
      <c r="K294" s="32"/>
      <c r="L294" s="32"/>
    </row>
    <row r="295" spans="9:12" s="18" customFormat="1">
      <c r="I295" s="32"/>
      <c r="J295" s="32"/>
      <c r="K295" s="32"/>
      <c r="L295" s="32"/>
    </row>
    <row r="296" spans="9:12" s="18" customFormat="1">
      <c r="I296" s="32"/>
      <c r="J296" s="32"/>
      <c r="K296" s="32"/>
      <c r="L296" s="32"/>
    </row>
    <row r="297" spans="9:12" s="18" customFormat="1">
      <c r="I297" s="32"/>
      <c r="J297" s="32"/>
      <c r="K297" s="32"/>
      <c r="L297" s="32"/>
    </row>
    <row r="298" spans="9:12" s="18" customFormat="1">
      <c r="I298" s="32"/>
      <c r="J298" s="32"/>
      <c r="K298" s="32"/>
      <c r="L298" s="32"/>
    </row>
    <row r="299" spans="9:12" s="18" customFormat="1">
      <c r="I299" s="32"/>
      <c r="J299" s="32"/>
      <c r="K299" s="32"/>
      <c r="L299" s="32"/>
    </row>
    <row r="300" spans="9:12" s="18" customFormat="1">
      <c r="I300" s="32"/>
      <c r="J300" s="32"/>
      <c r="K300" s="32"/>
      <c r="L300" s="32"/>
    </row>
    <row r="301" spans="9:12" s="18" customFormat="1">
      <c r="I301" s="32"/>
      <c r="J301" s="32"/>
      <c r="K301" s="32"/>
      <c r="L301" s="32"/>
    </row>
    <row r="302" spans="9:12" s="18" customFormat="1">
      <c r="I302" s="32"/>
      <c r="J302" s="32"/>
      <c r="K302" s="32"/>
      <c r="L302" s="32"/>
    </row>
    <row r="303" spans="9:12" s="18" customFormat="1">
      <c r="I303" s="32"/>
      <c r="J303" s="32"/>
      <c r="K303" s="32"/>
      <c r="L303" s="32"/>
    </row>
    <row r="304" spans="9:12" s="18" customFormat="1">
      <c r="I304" s="32"/>
      <c r="J304" s="32"/>
      <c r="K304" s="32"/>
      <c r="L304" s="32"/>
    </row>
    <row r="305" spans="9:12" s="18" customFormat="1">
      <c r="I305" s="32"/>
      <c r="J305" s="32"/>
      <c r="K305" s="32"/>
      <c r="L305" s="32"/>
    </row>
    <row r="306" spans="9:12" s="18" customFormat="1">
      <c r="I306" s="32"/>
      <c r="J306" s="32"/>
      <c r="K306" s="32"/>
      <c r="L306" s="32"/>
    </row>
    <row r="307" spans="9:12" s="18" customFormat="1">
      <c r="I307" s="32"/>
      <c r="J307" s="32"/>
      <c r="K307" s="32"/>
      <c r="L307" s="32"/>
    </row>
    <row r="308" spans="9:12" s="18" customFormat="1">
      <c r="I308" s="32"/>
      <c r="J308" s="32"/>
      <c r="K308" s="32"/>
      <c r="L308" s="32"/>
    </row>
    <row r="309" spans="9:12" s="18" customFormat="1">
      <c r="I309" s="32"/>
      <c r="J309" s="32"/>
      <c r="K309" s="32"/>
      <c r="L309" s="32"/>
    </row>
    <row r="310" spans="9:12" s="18" customFormat="1">
      <c r="I310" s="32"/>
      <c r="J310" s="32"/>
      <c r="K310" s="32"/>
      <c r="L310" s="32"/>
    </row>
    <row r="311" spans="9:12" s="18" customFormat="1">
      <c r="I311" s="32"/>
      <c r="J311" s="32"/>
      <c r="K311" s="32"/>
      <c r="L311" s="32"/>
    </row>
    <row r="312" spans="9:12" s="18" customFormat="1">
      <c r="I312" s="32"/>
      <c r="J312" s="32"/>
      <c r="K312" s="32"/>
      <c r="L312" s="32"/>
    </row>
    <row r="313" spans="9:12" s="18" customFormat="1">
      <c r="I313" s="32"/>
      <c r="J313" s="32"/>
      <c r="K313" s="32"/>
      <c r="L313" s="32"/>
    </row>
    <row r="314" spans="9:12" s="18" customFormat="1">
      <c r="I314" s="32"/>
      <c r="J314" s="32"/>
      <c r="K314" s="32"/>
      <c r="L314" s="32"/>
    </row>
    <row r="315" spans="9:12" s="18" customFormat="1">
      <c r="I315" s="32"/>
      <c r="J315" s="32"/>
      <c r="K315" s="32"/>
      <c r="L315" s="32"/>
    </row>
    <row r="316" spans="9:12" s="18" customFormat="1">
      <c r="I316" s="32"/>
      <c r="J316" s="32"/>
      <c r="K316" s="32"/>
      <c r="L316" s="32"/>
    </row>
    <row r="317" spans="9:12" s="18" customFormat="1">
      <c r="I317" s="32"/>
      <c r="J317" s="32"/>
      <c r="K317" s="32"/>
      <c r="L317" s="32"/>
    </row>
    <row r="318" spans="9:12" s="18" customFormat="1">
      <c r="I318" s="32"/>
      <c r="J318" s="32"/>
      <c r="K318" s="32"/>
      <c r="L318" s="32"/>
    </row>
    <row r="319" spans="9:12" s="18" customFormat="1">
      <c r="I319" s="32"/>
      <c r="J319" s="32"/>
      <c r="K319" s="32"/>
      <c r="L319" s="32"/>
    </row>
    <row r="320" spans="9:12" s="18" customFormat="1">
      <c r="I320" s="32"/>
      <c r="J320" s="32"/>
      <c r="K320" s="32"/>
      <c r="L320" s="32"/>
    </row>
    <row r="321" spans="9:12" s="18" customFormat="1">
      <c r="I321" s="32"/>
      <c r="J321" s="32"/>
      <c r="K321" s="32"/>
      <c r="L321" s="32"/>
    </row>
    <row r="322" spans="9:12" s="18" customFormat="1">
      <c r="I322" s="32"/>
      <c r="J322" s="32"/>
      <c r="K322" s="32"/>
      <c r="L322" s="32"/>
    </row>
    <row r="323" spans="9:12" s="18" customFormat="1">
      <c r="I323" s="32"/>
      <c r="J323" s="32"/>
      <c r="K323" s="32"/>
      <c r="L323" s="32"/>
    </row>
    <row r="324" spans="9:12" s="18" customFormat="1">
      <c r="I324" s="32"/>
      <c r="J324" s="32"/>
      <c r="K324" s="32"/>
      <c r="L324" s="32"/>
    </row>
    <row r="325" spans="9:12" s="18" customFormat="1">
      <c r="I325" s="32"/>
      <c r="J325" s="32"/>
      <c r="K325" s="32"/>
      <c r="L325" s="32"/>
    </row>
    <row r="326" spans="9:12" s="18" customFormat="1">
      <c r="I326" s="32"/>
      <c r="J326" s="32"/>
      <c r="K326" s="32"/>
      <c r="L326" s="32"/>
    </row>
    <row r="327" spans="9:12" s="18" customFormat="1">
      <c r="I327" s="32"/>
      <c r="J327" s="32"/>
      <c r="K327" s="32"/>
      <c r="L327" s="32"/>
    </row>
    <row r="328" spans="9:12" s="18" customFormat="1">
      <c r="I328" s="32"/>
      <c r="J328" s="32"/>
      <c r="K328" s="32"/>
      <c r="L328" s="32"/>
    </row>
    <row r="329" spans="9:12" s="18" customFormat="1">
      <c r="I329" s="32"/>
      <c r="J329" s="32"/>
      <c r="K329" s="32"/>
      <c r="L329" s="32"/>
    </row>
    <row r="330" spans="9:12" s="18" customFormat="1">
      <c r="I330" s="32"/>
      <c r="J330" s="32"/>
      <c r="K330" s="32"/>
      <c r="L330" s="32"/>
    </row>
    <row r="331" spans="9:12" s="18" customFormat="1">
      <c r="I331" s="32"/>
      <c r="J331" s="32"/>
      <c r="K331" s="32"/>
      <c r="L331" s="32"/>
    </row>
    <row r="332" spans="9:12" s="18" customFormat="1">
      <c r="I332" s="32"/>
      <c r="J332" s="32"/>
      <c r="K332" s="32"/>
      <c r="L332" s="32"/>
    </row>
    <row r="333" spans="9:12" s="18" customFormat="1">
      <c r="I333" s="32"/>
      <c r="J333" s="32"/>
      <c r="K333" s="32"/>
      <c r="L333" s="32"/>
    </row>
    <row r="334" spans="9:12" s="18" customFormat="1">
      <c r="I334" s="32"/>
      <c r="J334" s="32"/>
      <c r="K334" s="32"/>
      <c r="L334" s="32"/>
    </row>
    <row r="335" spans="9:12" s="18" customFormat="1">
      <c r="I335" s="32"/>
      <c r="J335" s="32"/>
      <c r="K335" s="32"/>
      <c r="L335" s="32"/>
    </row>
    <row r="336" spans="9:12" s="18" customFormat="1">
      <c r="I336" s="32"/>
      <c r="J336" s="32"/>
      <c r="K336" s="32"/>
      <c r="L336" s="32"/>
    </row>
    <row r="337" spans="9:12" s="18" customFormat="1">
      <c r="I337" s="32"/>
      <c r="J337" s="32"/>
      <c r="K337" s="32"/>
      <c r="L337" s="32"/>
    </row>
    <row r="338" spans="9:12" s="18" customFormat="1">
      <c r="I338" s="32"/>
      <c r="J338" s="32"/>
      <c r="K338" s="32"/>
      <c r="L338" s="32"/>
    </row>
    <row r="339" spans="9:12" s="18" customFormat="1">
      <c r="I339" s="32"/>
      <c r="J339" s="32"/>
      <c r="K339" s="32"/>
      <c r="L339" s="32"/>
    </row>
    <row r="340" spans="9:12" s="18" customFormat="1">
      <c r="I340" s="32"/>
      <c r="J340" s="32"/>
      <c r="K340" s="32"/>
      <c r="L340" s="32"/>
    </row>
    <row r="341" spans="9:12" s="18" customFormat="1">
      <c r="I341" s="32"/>
      <c r="J341" s="32"/>
      <c r="K341" s="32"/>
      <c r="L341" s="32"/>
    </row>
    <row r="342" spans="9:12" s="18" customFormat="1">
      <c r="I342" s="32"/>
      <c r="J342" s="32"/>
      <c r="K342" s="32"/>
      <c r="L342" s="32"/>
    </row>
    <row r="343" spans="9:12" s="18" customFormat="1">
      <c r="I343" s="32"/>
      <c r="J343" s="32"/>
      <c r="K343" s="32"/>
      <c r="L343" s="32"/>
    </row>
    <row r="344" spans="9:12" s="18" customFormat="1">
      <c r="I344" s="32"/>
      <c r="J344" s="32"/>
      <c r="K344" s="32"/>
      <c r="L344" s="32"/>
    </row>
    <row r="345" spans="9:12" s="18" customFormat="1">
      <c r="I345" s="32"/>
      <c r="J345" s="32"/>
      <c r="K345" s="32"/>
      <c r="L345" s="32"/>
    </row>
    <row r="346" spans="9:12" s="18" customFormat="1">
      <c r="I346" s="32"/>
      <c r="J346" s="32"/>
      <c r="K346" s="32"/>
      <c r="L346" s="32"/>
    </row>
    <row r="347" spans="9:12" s="18" customFormat="1">
      <c r="I347" s="32"/>
      <c r="J347" s="32"/>
      <c r="K347" s="32"/>
      <c r="L347" s="32"/>
    </row>
    <row r="348" spans="9:12" s="18" customFormat="1">
      <c r="I348" s="32"/>
      <c r="J348" s="32"/>
      <c r="K348" s="32"/>
      <c r="L348" s="32"/>
    </row>
    <row r="349" spans="9:12" s="18" customFormat="1">
      <c r="I349" s="32"/>
      <c r="J349" s="32"/>
      <c r="K349" s="32"/>
      <c r="L349" s="32"/>
    </row>
    <row r="350" spans="9:12" s="18" customFormat="1">
      <c r="I350" s="32"/>
      <c r="J350" s="32"/>
      <c r="K350" s="32"/>
      <c r="L350" s="32"/>
    </row>
    <row r="351" spans="9:12" s="18" customFormat="1">
      <c r="I351" s="32"/>
      <c r="J351" s="32"/>
      <c r="K351" s="32"/>
      <c r="L351" s="32"/>
    </row>
    <row r="352" spans="9:12" s="18" customFormat="1">
      <c r="I352" s="32"/>
      <c r="J352" s="32"/>
      <c r="K352" s="32"/>
      <c r="L352" s="32"/>
    </row>
    <row r="353" spans="9:12" s="18" customFormat="1">
      <c r="I353" s="32"/>
      <c r="J353" s="32"/>
      <c r="K353" s="32"/>
      <c r="L353" s="32"/>
    </row>
    <row r="354" spans="9:12" s="18" customFormat="1">
      <c r="I354" s="32"/>
      <c r="J354" s="32"/>
      <c r="K354" s="32"/>
      <c r="L354" s="32"/>
    </row>
    <row r="355" spans="9:12" s="18" customFormat="1">
      <c r="I355" s="32"/>
      <c r="J355" s="32"/>
      <c r="K355" s="32"/>
      <c r="L355" s="32"/>
    </row>
    <row r="356" spans="9:12" s="18" customFormat="1">
      <c r="I356" s="32"/>
      <c r="J356" s="32"/>
      <c r="K356" s="32"/>
      <c r="L356" s="32"/>
    </row>
    <row r="357" spans="9:12" s="18" customFormat="1">
      <c r="I357" s="32"/>
      <c r="J357" s="32"/>
      <c r="K357" s="32"/>
      <c r="L357" s="32"/>
    </row>
    <row r="358" spans="9:12" s="18" customFormat="1">
      <c r="I358" s="32"/>
      <c r="J358" s="32"/>
      <c r="K358" s="32"/>
      <c r="L358" s="32"/>
    </row>
    <row r="359" spans="9:12" s="18" customFormat="1">
      <c r="I359" s="32"/>
      <c r="J359" s="32"/>
      <c r="K359" s="32"/>
      <c r="L359" s="32"/>
    </row>
    <row r="360" spans="9:12" s="18" customFormat="1">
      <c r="I360" s="32"/>
      <c r="J360" s="32"/>
      <c r="K360" s="32"/>
      <c r="L360" s="32"/>
    </row>
    <row r="361" spans="9:12" s="18" customFormat="1">
      <c r="I361" s="32"/>
      <c r="J361" s="32"/>
      <c r="K361" s="32"/>
      <c r="L361" s="32"/>
    </row>
    <row r="362" spans="9:12" s="18" customFormat="1">
      <c r="I362" s="32"/>
      <c r="J362" s="32"/>
      <c r="K362" s="32"/>
      <c r="L362" s="32"/>
    </row>
    <row r="363" spans="9:12" s="18" customFormat="1">
      <c r="I363" s="32"/>
      <c r="J363" s="32"/>
      <c r="K363" s="32"/>
      <c r="L363" s="32"/>
    </row>
    <row r="364" spans="9:12" s="18" customFormat="1">
      <c r="I364" s="32"/>
      <c r="J364" s="32"/>
      <c r="K364" s="32"/>
      <c r="L364" s="32"/>
    </row>
    <row r="365" spans="9:12" s="18" customFormat="1">
      <c r="I365" s="32"/>
      <c r="J365" s="32"/>
      <c r="K365" s="32"/>
      <c r="L365" s="32"/>
    </row>
    <row r="366" spans="9:12" s="18" customFormat="1">
      <c r="I366" s="32"/>
      <c r="J366" s="32"/>
      <c r="K366" s="32"/>
      <c r="L366" s="32"/>
    </row>
    <row r="367" spans="9:12" s="18" customFormat="1">
      <c r="I367" s="32"/>
      <c r="J367" s="32"/>
      <c r="K367" s="32"/>
      <c r="L367" s="32"/>
    </row>
    <row r="368" spans="9:12" s="18" customFormat="1">
      <c r="I368" s="32"/>
      <c r="J368" s="32"/>
      <c r="K368" s="32"/>
      <c r="L368" s="32"/>
    </row>
    <row r="369" spans="9:12" s="18" customFormat="1">
      <c r="I369" s="32"/>
      <c r="J369" s="32"/>
      <c r="K369" s="32"/>
      <c r="L369" s="32"/>
    </row>
    <row r="370" spans="9:12" s="18" customFormat="1">
      <c r="I370" s="32"/>
      <c r="J370" s="32"/>
      <c r="K370" s="32"/>
      <c r="L370" s="32"/>
    </row>
    <row r="371" spans="9:12" s="18" customFormat="1">
      <c r="I371" s="32"/>
      <c r="J371" s="32"/>
      <c r="K371" s="32"/>
      <c r="L371" s="32"/>
    </row>
    <row r="372" spans="9:12" s="18" customFormat="1">
      <c r="I372" s="32"/>
      <c r="J372" s="32"/>
      <c r="K372" s="32"/>
      <c r="L372" s="32"/>
    </row>
    <row r="373" spans="9:12" s="18" customFormat="1">
      <c r="I373" s="32"/>
      <c r="J373" s="32"/>
      <c r="K373" s="32"/>
      <c r="L373" s="32"/>
    </row>
    <row r="374" spans="9:12" s="18" customFormat="1">
      <c r="I374" s="32"/>
      <c r="J374" s="32"/>
      <c r="K374" s="32"/>
      <c r="L374" s="32"/>
    </row>
    <row r="375" spans="9:12" s="18" customFormat="1">
      <c r="I375" s="32"/>
      <c r="J375" s="32"/>
      <c r="K375" s="32"/>
      <c r="L375" s="32"/>
    </row>
    <row r="376" spans="9:12" s="18" customFormat="1">
      <c r="I376" s="32"/>
      <c r="J376" s="32"/>
      <c r="K376" s="32"/>
      <c r="L376" s="32"/>
    </row>
    <row r="377" spans="9:12" s="18" customFormat="1">
      <c r="I377" s="32"/>
      <c r="J377" s="32"/>
      <c r="K377" s="32"/>
      <c r="L377" s="32"/>
    </row>
    <row r="378" spans="9:12" s="18" customFormat="1">
      <c r="I378" s="32"/>
      <c r="J378" s="32"/>
      <c r="K378" s="32"/>
      <c r="L378" s="32"/>
    </row>
    <row r="379" spans="9:12" s="18" customFormat="1">
      <c r="I379" s="32"/>
      <c r="J379" s="32"/>
      <c r="K379" s="32"/>
      <c r="L379" s="32"/>
    </row>
    <row r="380" spans="9:12" s="18" customFormat="1">
      <c r="I380" s="32"/>
      <c r="J380" s="32"/>
      <c r="K380" s="32"/>
      <c r="L380" s="32"/>
    </row>
    <row r="381" spans="9:12" s="18" customFormat="1">
      <c r="I381" s="32"/>
      <c r="J381" s="32"/>
      <c r="K381" s="32"/>
      <c r="L381" s="32"/>
    </row>
    <row r="382" spans="9:12" s="18" customFormat="1">
      <c r="I382" s="32"/>
      <c r="J382" s="32"/>
      <c r="K382" s="32"/>
      <c r="L382" s="32"/>
    </row>
    <row r="383" spans="9:12" s="18" customFormat="1">
      <c r="I383" s="32"/>
      <c r="J383" s="32"/>
      <c r="K383" s="32"/>
      <c r="L383" s="32"/>
    </row>
    <row r="384" spans="9:12" s="18" customFormat="1">
      <c r="I384" s="32"/>
      <c r="J384" s="32"/>
      <c r="K384" s="32"/>
      <c r="L384" s="32"/>
    </row>
    <row r="385" spans="9:12" s="18" customFormat="1">
      <c r="I385" s="32"/>
      <c r="J385" s="32"/>
      <c r="K385" s="32"/>
      <c r="L385" s="32"/>
    </row>
    <row r="386" spans="9:12" s="18" customFormat="1">
      <c r="I386" s="32"/>
      <c r="J386" s="32"/>
      <c r="K386" s="32"/>
      <c r="L386" s="32"/>
    </row>
    <row r="387" spans="9:12" s="18" customFormat="1">
      <c r="I387" s="32"/>
      <c r="J387" s="32"/>
      <c r="K387" s="32"/>
      <c r="L387" s="32"/>
    </row>
    <row r="388" spans="9:12" s="18" customFormat="1">
      <c r="I388" s="32"/>
      <c r="J388" s="32"/>
      <c r="K388" s="32"/>
      <c r="L388" s="32"/>
    </row>
    <row r="389" spans="9:12" s="18" customFormat="1">
      <c r="I389" s="32"/>
      <c r="J389" s="32"/>
      <c r="K389" s="32"/>
      <c r="L389" s="32"/>
    </row>
    <row r="390" spans="9:12" s="18" customFormat="1">
      <c r="I390" s="32"/>
      <c r="J390" s="32"/>
      <c r="K390" s="32"/>
      <c r="L390" s="32"/>
    </row>
    <row r="391" spans="9:12" s="18" customFormat="1">
      <c r="I391" s="32"/>
      <c r="J391" s="32"/>
      <c r="K391" s="32"/>
      <c r="L391" s="32"/>
    </row>
    <row r="392" spans="9:12" s="18" customFormat="1">
      <c r="I392" s="32"/>
      <c r="J392" s="32"/>
      <c r="K392" s="32"/>
      <c r="L392" s="32"/>
    </row>
    <row r="393" spans="9:12" s="18" customFormat="1">
      <c r="I393" s="32"/>
      <c r="J393" s="32"/>
      <c r="K393" s="32"/>
      <c r="L393" s="32"/>
    </row>
    <row r="394" spans="9:12" s="18" customFormat="1">
      <c r="I394" s="32"/>
      <c r="J394" s="32"/>
      <c r="K394" s="32"/>
      <c r="L394" s="32"/>
    </row>
    <row r="395" spans="9:12" s="18" customFormat="1">
      <c r="I395" s="32"/>
      <c r="J395" s="32"/>
      <c r="K395" s="32"/>
      <c r="L395" s="32"/>
    </row>
    <row r="396" spans="9:12" s="18" customFormat="1">
      <c r="I396" s="32"/>
      <c r="J396" s="32"/>
      <c r="K396" s="32"/>
      <c r="L396" s="32"/>
    </row>
    <row r="397" spans="9:12" s="18" customFormat="1">
      <c r="I397" s="32"/>
      <c r="J397" s="32"/>
      <c r="K397" s="32"/>
      <c r="L397" s="32"/>
    </row>
    <row r="398" spans="9:12" s="18" customFormat="1">
      <c r="I398" s="32"/>
      <c r="J398" s="32"/>
      <c r="K398" s="32"/>
      <c r="L398" s="32"/>
    </row>
    <row r="399" spans="9:12" s="18" customFormat="1">
      <c r="I399" s="32"/>
      <c r="J399" s="32"/>
      <c r="K399" s="32"/>
      <c r="L399" s="32"/>
    </row>
    <row r="400" spans="9:12" s="18" customFormat="1">
      <c r="I400" s="32"/>
      <c r="J400" s="32"/>
      <c r="K400" s="32"/>
      <c r="L400" s="32"/>
    </row>
    <row r="401" spans="9:12" s="18" customFormat="1">
      <c r="I401" s="32"/>
      <c r="J401" s="32"/>
      <c r="K401" s="32"/>
      <c r="L401" s="32"/>
    </row>
    <row r="402" spans="9:12" s="18" customFormat="1">
      <c r="I402" s="32"/>
      <c r="J402" s="32"/>
      <c r="K402" s="32"/>
      <c r="L402" s="32"/>
    </row>
    <row r="403" spans="9:12" s="18" customFormat="1">
      <c r="I403" s="32"/>
      <c r="J403" s="32"/>
      <c r="K403" s="32"/>
      <c r="L403" s="32"/>
    </row>
    <row r="404" spans="9:12" s="18" customFormat="1">
      <c r="I404" s="32"/>
      <c r="J404" s="32"/>
      <c r="K404" s="32"/>
      <c r="L404" s="32"/>
    </row>
    <row r="405" spans="9:12" s="18" customFormat="1">
      <c r="I405" s="32"/>
      <c r="J405" s="32"/>
      <c r="K405" s="32"/>
      <c r="L405" s="32"/>
    </row>
    <row r="406" spans="9:12" s="18" customFormat="1">
      <c r="I406" s="32"/>
      <c r="J406" s="32"/>
      <c r="K406" s="32"/>
      <c r="L406" s="32"/>
    </row>
    <row r="407" spans="9:12" s="18" customFormat="1">
      <c r="I407" s="32"/>
      <c r="J407" s="32"/>
      <c r="K407" s="32"/>
      <c r="L407" s="32"/>
    </row>
    <row r="408" spans="9:12" s="18" customFormat="1">
      <c r="I408" s="32"/>
      <c r="J408" s="32"/>
      <c r="K408" s="32"/>
      <c r="L408" s="32"/>
    </row>
    <row r="409" spans="9:12" s="18" customFormat="1">
      <c r="I409" s="32"/>
      <c r="J409" s="32"/>
      <c r="K409" s="32"/>
      <c r="L409" s="32"/>
    </row>
    <row r="410" spans="9:12" s="18" customFormat="1">
      <c r="I410" s="32"/>
      <c r="J410" s="32"/>
      <c r="K410" s="32"/>
      <c r="L410" s="32"/>
    </row>
    <row r="411" spans="9:12" s="18" customFormat="1">
      <c r="I411" s="32"/>
      <c r="J411" s="32"/>
      <c r="K411" s="32"/>
      <c r="L411" s="32"/>
    </row>
    <row r="412" spans="9:12" s="18" customFormat="1">
      <c r="I412" s="32"/>
      <c r="J412" s="32"/>
      <c r="K412" s="32"/>
      <c r="L412" s="32"/>
    </row>
    <row r="413" spans="9:12" s="18" customFormat="1">
      <c r="I413" s="32"/>
      <c r="J413" s="32"/>
      <c r="K413" s="32"/>
      <c r="L413" s="32"/>
    </row>
    <row r="414" spans="9:12" s="18" customFormat="1">
      <c r="I414" s="32"/>
      <c r="J414" s="32"/>
      <c r="K414" s="32"/>
      <c r="L414" s="32"/>
    </row>
    <row r="415" spans="9:12" s="18" customFormat="1">
      <c r="I415" s="32"/>
      <c r="J415" s="32"/>
      <c r="K415" s="32"/>
      <c r="L415" s="32"/>
    </row>
    <row r="416" spans="9:12" s="18" customFormat="1">
      <c r="I416" s="32"/>
      <c r="J416" s="32"/>
      <c r="K416" s="32"/>
      <c r="L416" s="32"/>
    </row>
    <row r="417" spans="9:12" s="18" customFormat="1">
      <c r="I417" s="32"/>
      <c r="J417" s="32"/>
      <c r="K417" s="32"/>
      <c r="L417" s="32"/>
    </row>
    <row r="418" spans="9:12" s="18" customFormat="1">
      <c r="I418" s="32"/>
      <c r="J418" s="32"/>
      <c r="K418" s="32"/>
      <c r="L418" s="32"/>
    </row>
    <row r="419" spans="9:12" s="18" customFormat="1">
      <c r="I419" s="32"/>
      <c r="J419" s="32"/>
      <c r="K419" s="32"/>
      <c r="L419" s="32"/>
    </row>
    <row r="420" spans="9:12" s="18" customFormat="1">
      <c r="I420" s="32"/>
      <c r="J420" s="32"/>
      <c r="K420" s="32"/>
      <c r="L420" s="32"/>
    </row>
    <row r="421" spans="9:12" s="18" customFormat="1">
      <c r="I421" s="32"/>
      <c r="J421" s="32"/>
      <c r="K421" s="32"/>
      <c r="L421" s="32"/>
    </row>
    <row r="422" spans="9:12" s="18" customFormat="1">
      <c r="I422" s="32"/>
      <c r="J422" s="32"/>
      <c r="K422" s="32"/>
      <c r="L422" s="32"/>
    </row>
    <row r="423" spans="9:12" s="18" customFormat="1">
      <c r="I423" s="32"/>
      <c r="J423" s="32"/>
      <c r="K423" s="32"/>
      <c r="L423" s="32"/>
    </row>
    <row r="424" spans="9:12" s="18" customFormat="1">
      <c r="I424" s="32"/>
      <c r="J424" s="32"/>
      <c r="K424" s="32"/>
      <c r="L424" s="32"/>
    </row>
    <row r="425" spans="9:12" s="18" customFormat="1">
      <c r="I425" s="32"/>
      <c r="J425" s="32"/>
      <c r="K425" s="32"/>
      <c r="L425" s="32"/>
    </row>
    <row r="426" spans="9:12" s="18" customFormat="1">
      <c r="I426" s="32"/>
      <c r="J426" s="32"/>
      <c r="K426" s="32"/>
      <c r="L426" s="32"/>
    </row>
    <row r="427" spans="9:12" s="18" customFormat="1">
      <c r="I427" s="32"/>
      <c r="J427" s="32"/>
      <c r="K427" s="32"/>
      <c r="L427" s="32"/>
    </row>
    <row r="428" spans="9:12" s="18" customFormat="1">
      <c r="I428" s="32"/>
      <c r="J428" s="32"/>
      <c r="K428" s="32"/>
      <c r="L428" s="32"/>
    </row>
    <row r="429" spans="9:12" s="18" customFormat="1">
      <c r="I429" s="32"/>
      <c r="J429" s="32"/>
      <c r="K429" s="32"/>
      <c r="L429" s="32"/>
    </row>
    <row r="430" spans="9:12" s="18" customFormat="1">
      <c r="I430" s="32"/>
      <c r="J430" s="32"/>
      <c r="K430" s="32"/>
      <c r="L430" s="32"/>
    </row>
    <row r="431" spans="9:12" s="18" customFormat="1">
      <c r="I431" s="32"/>
      <c r="J431" s="32"/>
      <c r="K431" s="32"/>
      <c r="L431" s="32"/>
    </row>
    <row r="432" spans="9:12" s="18" customFormat="1">
      <c r="I432" s="32"/>
      <c r="J432" s="32"/>
      <c r="K432" s="32"/>
      <c r="L432" s="32"/>
    </row>
    <row r="433" spans="9:12" s="18" customFormat="1">
      <c r="I433" s="32"/>
      <c r="J433" s="32"/>
      <c r="K433" s="32"/>
      <c r="L433" s="32"/>
    </row>
    <row r="434" spans="9:12" s="18" customFormat="1">
      <c r="I434" s="32"/>
      <c r="J434" s="32"/>
      <c r="K434" s="32"/>
      <c r="L434" s="32"/>
    </row>
    <row r="435" spans="9:12" s="18" customFormat="1">
      <c r="I435" s="32"/>
      <c r="J435" s="32"/>
      <c r="K435" s="32"/>
      <c r="L435" s="32"/>
    </row>
    <row r="436" spans="9:12" s="18" customFormat="1">
      <c r="I436" s="32"/>
      <c r="J436" s="32"/>
      <c r="K436" s="32"/>
      <c r="L436" s="32"/>
    </row>
    <row r="437" spans="9:12" s="18" customFormat="1">
      <c r="I437" s="32"/>
      <c r="J437" s="32"/>
      <c r="K437" s="32"/>
      <c r="L437" s="32"/>
    </row>
    <row r="438" spans="9:12" s="18" customFormat="1">
      <c r="I438" s="32"/>
      <c r="J438" s="32"/>
      <c r="K438" s="32"/>
      <c r="L438" s="32"/>
    </row>
    <row r="439" spans="9:12" s="18" customFormat="1">
      <c r="I439" s="32"/>
      <c r="J439" s="32"/>
      <c r="K439" s="32"/>
      <c r="L439" s="32"/>
    </row>
    <row r="440" spans="9:12" s="18" customFormat="1">
      <c r="I440" s="32"/>
      <c r="J440" s="32"/>
      <c r="K440" s="32"/>
      <c r="L440" s="32"/>
    </row>
    <row r="441" spans="9:12" s="18" customFormat="1">
      <c r="I441" s="32"/>
      <c r="J441" s="32"/>
      <c r="K441" s="32"/>
      <c r="L441" s="32"/>
    </row>
    <row r="442" spans="9:12" s="18" customFormat="1">
      <c r="I442" s="32"/>
      <c r="J442" s="32"/>
      <c r="K442" s="32"/>
      <c r="L442" s="32"/>
    </row>
    <row r="443" spans="9:12" s="18" customFormat="1">
      <c r="I443" s="32"/>
      <c r="J443" s="32"/>
      <c r="K443" s="32"/>
      <c r="L443" s="32"/>
    </row>
    <row r="444" spans="9:12" s="18" customFormat="1">
      <c r="I444" s="32"/>
      <c r="J444" s="32"/>
      <c r="K444" s="32"/>
      <c r="L444" s="32"/>
    </row>
    <row r="445" spans="9:12" s="18" customFormat="1">
      <c r="I445" s="32"/>
      <c r="J445" s="32"/>
      <c r="K445" s="32"/>
      <c r="L445" s="32"/>
    </row>
    <row r="446" spans="9:12" s="18" customFormat="1">
      <c r="I446" s="32"/>
      <c r="J446" s="32"/>
      <c r="K446" s="32"/>
      <c r="L446" s="32"/>
    </row>
    <row r="447" spans="9:12" s="18" customFormat="1">
      <c r="I447" s="32"/>
      <c r="J447" s="32"/>
      <c r="K447" s="32"/>
      <c r="L447" s="32"/>
    </row>
    <row r="448" spans="9:12" s="18" customFormat="1">
      <c r="I448" s="32"/>
      <c r="J448" s="32"/>
      <c r="K448" s="32"/>
      <c r="L448" s="32"/>
    </row>
    <row r="449" spans="9:12" s="18" customFormat="1">
      <c r="I449" s="32"/>
      <c r="J449" s="32"/>
      <c r="K449" s="32"/>
      <c r="L449" s="32"/>
    </row>
    <row r="450" spans="9:12" s="18" customFormat="1">
      <c r="I450" s="32"/>
      <c r="J450" s="32"/>
      <c r="K450" s="32"/>
      <c r="L450" s="32"/>
    </row>
    <row r="451" spans="9:12" s="18" customFormat="1">
      <c r="I451" s="32"/>
      <c r="J451" s="32"/>
      <c r="K451" s="32"/>
      <c r="L451" s="32"/>
    </row>
    <row r="452" spans="9:12" s="18" customFormat="1">
      <c r="I452" s="32"/>
      <c r="J452" s="32"/>
      <c r="K452" s="32"/>
      <c r="L452" s="32"/>
    </row>
    <row r="453" spans="9:12" s="18" customFormat="1">
      <c r="I453" s="32"/>
      <c r="J453" s="32"/>
      <c r="K453" s="32"/>
      <c r="L453" s="32"/>
    </row>
    <row r="454" spans="9:12" s="18" customFormat="1">
      <c r="I454" s="32"/>
      <c r="J454" s="32"/>
      <c r="K454" s="32"/>
      <c r="L454" s="32"/>
    </row>
    <row r="455" spans="9:12" s="18" customFormat="1">
      <c r="I455" s="32"/>
      <c r="J455" s="32"/>
      <c r="K455" s="32"/>
      <c r="L455" s="32"/>
    </row>
    <row r="456" spans="9:12" s="18" customFormat="1">
      <c r="I456" s="32"/>
      <c r="J456" s="32"/>
      <c r="K456" s="32"/>
      <c r="L456" s="32"/>
    </row>
    <row r="457" spans="9:12" s="18" customFormat="1">
      <c r="I457" s="32"/>
      <c r="J457" s="32"/>
      <c r="K457" s="32"/>
      <c r="L457" s="32"/>
    </row>
    <row r="458" spans="9:12" s="18" customFormat="1">
      <c r="I458" s="32"/>
      <c r="J458" s="32"/>
      <c r="K458" s="32"/>
      <c r="L458" s="32"/>
    </row>
    <row r="459" spans="9:12" s="18" customFormat="1">
      <c r="I459" s="32"/>
      <c r="J459" s="32"/>
      <c r="K459" s="32"/>
      <c r="L459" s="32"/>
    </row>
    <row r="460" spans="9:12" s="18" customFormat="1">
      <c r="I460" s="32"/>
      <c r="J460" s="32"/>
      <c r="K460" s="32"/>
      <c r="L460" s="32"/>
    </row>
    <row r="461" spans="9:12" s="18" customFormat="1">
      <c r="I461" s="32"/>
      <c r="J461" s="32"/>
      <c r="K461" s="32"/>
      <c r="L461" s="32"/>
    </row>
    <row r="462" spans="9:12" s="18" customFormat="1">
      <c r="I462" s="32"/>
      <c r="J462" s="32"/>
      <c r="K462" s="32"/>
      <c r="L462" s="32"/>
    </row>
    <row r="463" spans="9:12" s="18" customFormat="1">
      <c r="I463" s="32"/>
      <c r="J463" s="32"/>
      <c r="K463" s="32"/>
      <c r="L463" s="32"/>
    </row>
    <row r="464" spans="9:12" s="18" customFormat="1">
      <c r="I464" s="32"/>
      <c r="J464" s="32"/>
      <c r="K464" s="32"/>
      <c r="L464" s="32"/>
    </row>
    <row r="465" spans="9:12" s="18" customFormat="1">
      <c r="I465" s="32"/>
      <c r="J465" s="32"/>
      <c r="K465" s="32"/>
      <c r="L465" s="32"/>
    </row>
    <row r="466" spans="9:12" s="18" customFormat="1">
      <c r="I466" s="32"/>
      <c r="J466" s="32"/>
      <c r="K466" s="32"/>
      <c r="L466" s="32"/>
    </row>
    <row r="467" spans="9:12" s="18" customFormat="1">
      <c r="I467" s="32"/>
      <c r="J467" s="32"/>
      <c r="K467" s="32"/>
      <c r="L467" s="32"/>
    </row>
    <row r="468" spans="9:12" s="18" customFormat="1">
      <c r="I468" s="32"/>
      <c r="J468" s="32"/>
      <c r="K468" s="32"/>
      <c r="L468" s="32"/>
    </row>
    <row r="469" spans="9:12" s="18" customFormat="1">
      <c r="I469" s="32"/>
      <c r="J469" s="32"/>
      <c r="K469" s="32"/>
      <c r="L469" s="32"/>
    </row>
    <row r="470" spans="9:12" s="18" customFormat="1">
      <c r="I470" s="32"/>
      <c r="J470" s="32"/>
      <c r="K470" s="32"/>
      <c r="L470" s="32"/>
    </row>
    <row r="471" spans="9:12" s="18" customFormat="1">
      <c r="I471" s="32"/>
      <c r="J471" s="32"/>
      <c r="K471" s="32"/>
      <c r="L471" s="32"/>
    </row>
    <row r="472" spans="9:12" s="18" customFormat="1">
      <c r="I472" s="32"/>
      <c r="J472" s="32"/>
      <c r="K472" s="32"/>
      <c r="L472" s="32"/>
    </row>
    <row r="473" spans="9:12" s="18" customFormat="1">
      <c r="I473" s="32"/>
      <c r="J473" s="32"/>
      <c r="K473" s="32"/>
      <c r="L473" s="32"/>
    </row>
    <row r="474" spans="9:12" s="18" customFormat="1">
      <c r="I474" s="32"/>
      <c r="J474" s="32"/>
      <c r="K474" s="32"/>
      <c r="L474" s="32"/>
    </row>
    <row r="475" spans="9:12" s="18" customFormat="1">
      <c r="I475" s="32"/>
      <c r="J475" s="32"/>
      <c r="K475" s="32"/>
      <c r="L475" s="32"/>
    </row>
    <row r="476" spans="9:12" s="18" customFormat="1">
      <c r="I476" s="32"/>
      <c r="J476" s="32"/>
      <c r="K476" s="32"/>
      <c r="L476" s="32"/>
    </row>
    <row r="477" spans="9:12" s="18" customFormat="1">
      <c r="I477" s="32"/>
      <c r="J477" s="32"/>
      <c r="K477" s="32"/>
      <c r="L477" s="32"/>
    </row>
    <row r="478" spans="9:12" s="18" customFormat="1">
      <c r="I478" s="32"/>
      <c r="J478" s="32"/>
      <c r="K478" s="32"/>
      <c r="L478" s="32"/>
    </row>
    <row r="479" spans="9:12" s="18" customFormat="1">
      <c r="I479" s="32"/>
      <c r="J479" s="32"/>
      <c r="K479" s="32"/>
      <c r="L479" s="32"/>
    </row>
    <row r="480" spans="9:12" s="18" customFormat="1">
      <c r="I480" s="32"/>
      <c r="J480" s="32"/>
      <c r="K480" s="32"/>
      <c r="L480" s="32"/>
    </row>
    <row r="481" spans="9:12" s="18" customFormat="1">
      <c r="I481" s="32"/>
      <c r="J481" s="32"/>
      <c r="K481" s="32"/>
      <c r="L481" s="32"/>
    </row>
    <row r="482" spans="9:12" s="18" customFormat="1">
      <c r="I482" s="32"/>
      <c r="J482" s="32"/>
      <c r="K482" s="32"/>
      <c r="L482" s="32"/>
    </row>
    <row r="483" spans="9:12" s="18" customFormat="1">
      <c r="I483" s="32"/>
      <c r="J483" s="32"/>
      <c r="K483" s="32"/>
      <c r="L483" s="32"/>
    </row>
    <row r="484" spans="9:12" s="18" customFormat="1">
      <c r="I484" s="32"/>
      <c r="J484" s="32"/>
      <c r="K484" s="32"/>
      <c r="L484" s="32"/>
    </row>
    <row r="485" spans="9:12" s="18" customFormat="1">
      <c r="I485" s="32"/>
      <c r="J485" s="32"/>
      <c r="K485" s="32"/>
      <c r="L485" s="32"/>
    </row>
    <row r="486" spans="9:12" s="18" customFormat="1">
      <c r="I486" s="32"/>
      <c r="J486" s="32"/>
      <c r="K486" s="32"/>
      <c r="L486" s="32"/>
    </row>
    <row r="487" spans="9:12" s="18" customFormat="1">
      <c r="I487" s="32"/>
      <c r="J487" s="32"/>
      <c r="K487" s="32"/>
      <c r="L487" s="32"/>
    </row>
    <row r="488" spans="9:12" s="18" customFormat="1">
      <c r="I488" s="32"/>
      <c r="J488" s="32"/>
      <c r="K488" s="32"/>
      <c r="L488" s="32"/>
    </row>
    <row r="489" spans="9:12" s="18" customFormat="1">
      <c r="I489" s="32"/>
      <c r="J489" s="32"/>
      <c r="K489" s="32"/>
      <c r="L489" s="32"/>
    </row>
    <row r="490" spans="9:12" s="18" customFormat="1">
      <c r="I490" s="32"/>
      <c r="J490" s="32"/>
      <c r="K490" s="32"/>
      <c r="L490" s="32"/>
    </row>
    <row r="491" spans="9:12" s="18" customFormat="1">
      <c r="I491" s="32"/>
      <c r="J491" s="32"/>
      <c r="K491" s="32"/>
      <c r="L491" s="32"/>
    </row>
    <row r="492" spans="9:12" s="18" customFormat="1">
      <c r="I492" s="32"/>
      <c r="J492" s="32"/>
      <c r="K492" s="32"/>
      <c r="L492" s="32"/>
    </row>
    <row r="493" spans="9:12" s="18" customFormat="1">
      <c r="I493" s="32"/>
      <c r="J493" s="32"/>
      <c r="K493" s="32"/>
      <c r="L493" s="32"/>
    </row>
    <row r="494" spans="9:12" s="18" customFormat="1">
      <c r="I494" s="32"/>
      <c r="J494" s="32"/>
      <c r="K494" s="32"/>
      <c r="L494" s="32"/>
    </row>
    <row r="495" spans="9:12" s="18" customFormat="1">
      <c r="I495" s="32"/>
      <c r="J495" s="32"/>
      <c r="K495" s="32"/>
      <c r="L495" s="32"/>
    </row>
    <row r="496" spans="9:12" s="18" customFormat="1">
      <c r="I496" s="32"/>
      <c r="J496" s="32"/>
      <c r="K496" s="32"/>
      <c r="L496" s="32"/>
    </row>
    <row r="497" spans="9:12" s="18" customFormat="1">
      <c r="I497" s="32"/>
      <c r="J497" s="32"/>
      <c r="K497" s="32"/>
      <c r="L497" s="32"/>
    </row>
    <row r="498" spans="9:12" s="18" customFormat="1">
      <c r="I498" s="32"/>
      <c r="J498" s="32"/>
      <c r="K498" s="32"/>
      <c r="L498" s="32"/>
    </row>
    <row r="499" spans="9:12" s="18" customFormat="1">
      <c r="I499" s="32"/>
      <c r="J499" s="32"/>
      <c r="K499" s="32"/>
      <c r="L499" s="32"/>
    </row>
    <row r="500" spans="9:12" s="18" customFormat="1">
      <c r="I500" s="32"/>
      <c r="J500" s="32"/>
      <c r="K500" s="32"/>
      <c r="L500" s="32"/>
    </row>
    <row r="501" spans="9:12" s="18" customFormat="1">
      <c r="I501" s="32"/>
      <c r="J501" s="32"/>
      <c r="K501" s="32"/>
      <c r="L501" s="32"/>
    </row>
    <row r="502" spans="9:12" s="18" customFormat="1">
      <c r="I502" s="32"/>
      <c r="J502" s="32"/>
      <c r="K502" s="32"/>
      <c r="L502" s="32"/>
    </row>
    <row r="503" spans="9:12" s="18" customFormat="1">
      <c r="I503" s="32"/>
      <c r="J503" s="32"/>
      <c r="K503" s="32"/>
      <c r="L503" s="32"/>
    </row>
    <row r="504" spans="9:12" s="18" customFormat="1">
      <c r="I504" s="32"/>
      <c r="J504" s="32"/>
      <c r="K504" s="32"/>
      <c r="L504" s="32"/>
    </row>
    <row r="505" spans="9:12" s="18" customFormat="1">
      <c r="I505" s="32"/>
      <c r="J505" s="32"/>
      <c r="K505" s="32"/>
      <c r="L505" s="32"/>
    </row>
    <row r="506" spans="9:12" s="18" customFormat="1">
      <c r="I506" s="32"/>
      <c r="J506" s="32"/>
      <c r="K506" s="32"/>
      <c r="L506" s="32"/>
    </row>
    <row r="507" spans="9:12" s="18" customFormat="1">
      <c r="I507" s="32"/>
      <c r="J507" s="32"/>
      <c r="K507" s="32"/>
      <c r="L507" s="32"/>
    </row>
    <row r="508" spans="9:12" s="18" customFormat="1">
      <c r="I508" s="32"/>
      <c r="J508" s="32"/>
      <c r="K508" s="32"/>
      <c r="L508" s="32"/>
    </row>
    <row r="509" spans="9:12" s="18" customFormat="1">
      <c r="I509" s="32"/>
      <c r="J509" s="32"/>
      <c r="K509" s="32"/>
      <c r="L509" s="32"/>
    </row>
    <row r="510" spans="9:12" s="18" customFormat="1">
      <c r="I510" s="32"/>
      <c r="J510" s="32"/>
      <c r="K510" s="32"/>
      <c r="L510" s="32"/>
    </row>
    <row r="511" spans="9:12" s="18" customFormat="1">
      <c r="I511" s="32"/>
      <c r="J511" s="32"/>
      <c r="K511" s="32"/>
      <c r="L511" s="32"/>
    </row>
    <row r="512" spans="9:12" s="18" customFormat="1">
      <c r="I512" s="32"/>
      <c r="J512" s="32"/>
      <c r="K512" s="32"/>
      <c r="L512" s="32"/>
    </row>
    <row r="513" spans="9:12" s="18" customFormat="1">
      <c r="I513" s="32"/>
      <c r="J513" s="32"/>
      <c r="K513" s="32"/>
      <c r="L513" s="32"/>
    </row>
    <row r="514" spans="9:12" s="18" customFormat="1">
      <c r="I514" s="32"/>
      <c r="J514" s="32"/>
      <c r="K514" s="32"/>
      <c r="L514" s="32"/>
    </row>
    <row r="515" spans="9:12" s="18" customFormat="1">
      <c r="I515" s="32"/>
      <c r="J515" s="32"/>
      <c r="K515" s="32"/>
      <c r="L515" s="32"/>
    </row>
    <row r="516" spans="9:12" s="18" customFormat="1">
      <c r="I516" s="32"/>
      <c r="J516" s="32"/>
      <c r="K516" s="32"/>
      <c r="L516" s="32"/>
    </row>
    <row r="517" spans="9:12" s="18" customFormat="1">
      <c r="I517" s="32"/>
      <c r="J517" s="32"/>
      <c r="K517" s="32"/>
      <c r="L517" s="32"/>
    </row>
    <row r="518" spans="9:12" s="18" customFormat="1">
      <c r="I518" s="32"/>
      <c r="J518" s="32"/>
      <c r="K518" s="32"/>
      <c r="L518" s="32"/>
    </row>
    <row r="519" spans="9:12" s="18" customFormat="1">
      <c r="I519" s="32"/>
      <c r="J519" s="32"/>
      <c r="K519" s="32"/>
      <c r="L519" s="32"/>
    </row>
    <row r="520" spans="9:12" s="18" customFormat="1">
      <c r="I520" s="32"/>
      <c r="J520" s="32"/>
      <c r="K520" s="32"/>
      <c r="L520" s="32"/>
    </row>
    <row r="521" spans="9:12" s="18" customFormat="1">
      <c r="I521" s="32"/>
      <c r="J521" s="32"/>
      <c r="K521" s="32"/>
      <c r="L521" s="32"/>
    </row>
    <row r="522" spans="9:12" s="18" customFormat="1">
      <c r="I522" s="32"/>
      <c r="J522" s="32"/>
      <c r="K522" s="32"/>
      <c r="L522" s="32"/>
    </row>
    <row r="523" spans="9:12" s="18" customFormat="1">
      <c r="I523" s="32"/>
      <c r="J523" s="32"/>
      <c r="K523" s="32"/>
      <c r="L523" s="32"/>
    </row>
    <row r="524" spans="9:12" s="18" customFormat="1">
      <c r="I524" s="32"/>
      <c r="J524" s="32"/>
      <c r="K524" s="32"/>
      <c r="L524" s="32"/>
    </row>
    <row r="525" spans="9:12" s="18" customFormat="1">
      <c r="I525" s="32"/>
      <c r="J525" s="32"/>
      <c r="K525" s="32"/>
      <c r="L525" s="32"/>
    </row>
    <row r="526" spans="9:12" s="18" customFormat="1">
      <c r="I526" s="32"/>
      <c r="J526" s="32"/>
      <c r="K526" s="32"/>
      <c r="L526" s="32"/>
    </row>
    <row r="527" spans="9:12" s="18" customFormat="1">
      <c r="I527" s="32"/>
      <c r="J527" s="32"/>
      <c r="K527" s="32"/>
      <c r="L527" s="32"/>
    </row>
    <row r="528" spans="9:12" s="18" customFormat="1">
      <c r="I528" s="32"/>
      <c r="J528" s="32"/>
      <c r="K528" s="32"/>
      <c r="L528" s="32"/>
    </row>
    <row r="529" spans="9:12" s="18" customFormat="1">
      <c r="I529" s="32"/>
      <c r="J529" s="32"/>
      <c r="K529" s="32"/>
      <c r="L529" s="32"/>
    </row>
    <row r="530" spans="9:12" s="18" customFormat="1">
      <c r="I530" s="32"/>
      <c r="J530" s="32"/>
      <c r="K530" s="32"/>
      <c r="L530" s="32"/>
    </row>
    <row r="531" spans="9:12" s="18" customFormat="1">
      <c r="I531" s="32"/>
      <c r="J531" s="32"/>
      <c r="K531" s="32"/>
      <c r="L531" s="32"/>
    </row>
    <row r="532" spans="9:12" s="18" customFormat="1">
      <c r="I532" s="32"/>
      <c r="J532" s="32"/>
      <c r="K532" s="32"/>
      <c r="L532" s="32"/>
    </row>
    <row r="533" spans="9:12" s="18" customFormat="1">
      <c r="I533" s="32"/>
      <c r="J533" s="32"/>
      <c r="K533" s="32"/>
      <c r="L533" s="32"/>
    </row>
    <row r="534" spans="9:12" s="18" customFormat="1">
      <c r="I534" s="32"/>
      <c r="J534" s="32"/>
      <c r="K534" s="32"/>
      <c r="L534" s="32"/>
    </row>
    <row r="535" spans="9:12" s="18" customFormat="1">
      <c r="I535" s="32"/>
      <c r="J535" s="32"/>
      <c r="K535" s="32"/>
      <c r="L535" s="32"/>
    </row>
    <row r="536" spans="9:12" s="18" customFormat="1">
      <c r="I536" s="32"/>
      <c r="J536" s="32"/>
      <c r="K536" s="32"/>
      <c r="L536" s="32"/>
    </row>
    <row r="537" spans="9:12" s="18" customFormat="1">
      <c r="I537" s="32"/>
      <c r="J537" s="32"/>
      <c r="K537" s="32"/>
      <c r="L537" s="32"/>
    </row>
    <row r="538" spans="9:12" s="18" customFormat="1">
      <c r="I538" s="32"/>
      <c r="J538" s="32"/>
      <c r="K538" s="32"/>
      <c r="L538" s="32"/>
    </row>
    <row r="539" spans="9:12" s="18" customFormat="1">
      <c r="I539" s="32"/>
      <c r="J539" s="32"/>
      <c r="K539" s="32"/>
      <c r="L539" s="32"/>
    </row>
    <row r="540" spans="9:12" s="18" customFormat="1">
      <c r="I540" s="32"/>
      <c r="J540" s="32"/>
      <c r="K540" s="32"/>
      <c r="L540" s="32"/>
    </row>
    <row r="541" spans="9:12" s="18" customFormat="1">
      <c r="I541" s="32"/>
      <c r="J541" s="32"/>
      <c r="K541" s="32"/>
      <c r="L541" s="32"/>
    </row>
    <row r="542" spans="9:12" s="18" customFormat="1">
      <c r="I542" s="32"/>
      <c r="J542" s="32"/>
      <c r="K542" s="32"/>
      <c r="L542" s="32"/>
    </row>
    <row r="543" spans="9:12" s="18" customFormat="1">
      <c r="I543" s="32"/>
      <c r="J543" s="32"/>
      <c r="K543" s="32"/>
      <c r="L543" s="32"/>
    </row>
    <row r="544" spans="9:12" s="18" customFormat="1">
      <c r="I544" s="32"/>
      <c r="J544" s="32"/>
      <c r="K544" s="32"/>
      <c r="L544" s="32"/>
    </row>
    <row r="545" spans="9:12" s="18" customFormat="1">
      <c r="I545" s="32"/>
      <c r="J545" s="32"/>
      <c r="K545" s="32"/>
      <c r="L545" s="32"/>
    </row>
    <row r="546" spans="9:12" s="18" customFormat="1">
      <c r="I546" s="32"/>
      <c r="J546" s="32"/>
      <c r="K546" s="32"/>
      <c r="L546" s="32"/>
    </row>
    <row r="547" spans="9:12" s="18" customFormat="1">
      <c r="I547" s="32"/>
      <c r="J547" s="32"/>
      <c r="K547" s="32"/>
      <c r="L547" s="32"/>
    </row>
    <row r="548" spans="9:12" s="18" customFormat="1">
      <c r="I548" s="32"/>
      <c r="J548" s="32"/>
      <c r="K548" s="32"/>
      <c r="L548" s="32"/>
    </row>
    <row r="549" spans="9:12" s="18" customFormat="1">
      <c r="I549" s="32"/>
      <c r="J549" s="32"/>
      <c r="K549" s="32"/>
      <c r="L549" s="32"/>
    </row>
    <row r="550" spans="9:12" s="18" customFormat="1">
      <c r="I550" s="32"/>
      <c r="J550" s="32"/>
      <c r="K550" s="32"/>
      <c r="L550" s="32"/>
    </row>
    <row r="551" spans="9:12" s="18" customFormat="1">
      <c r="I551" s="32"/>
      <c r="J551" s="32"/>
      <c r="K551" s="32"/>
      <c r="L551" s="32"/>
    </row>
    <row r="552" spans="9:12" s="18" customFormat="1">
      <c r="I552" s="32"/>
      <c r="J552" s="32"/>
      <c r="K552" s="32"/>
      <c r="L552" s="32"/>
    </row>
    <row r="553" spans="9:12" s="18" customFormat="1">
      <c r="I553" s="32"/>
      <c r="J553" s="32"/>
      <c r="K553" s="32"/>
      <c r="L553" s="32"/>
    </row>
    <row r="554" spans="9:12" s="18" customFormat="1">
      <c r="I554" s="32"/>
      <c r="J554" s="32"/>
      <c r="K554" s="32"/>
      <c r="L554" s="32"/>
    </row>
    <row r="555" spans="9:12" s="18" customFormat="1">
      <c r="I555" s="32"/>
      <c r="J555" s="32"/>
      <c r="K555" s="32"/>
      <c r="L555" s="32"/>
    </row>
    <row r="556" spans="9:12" s="18" customFormat="1">
      <c r="I556" s="32"/>
      <c r="J556" s="32"/>
      <c r="K556" s="32"/>
      <c r="L556" s="32"/>
    </row>
    <row r="557" spans="9:12" s="18" customFormat="1">
      <c r="I557" s="32"/>
      <c r="J557" s="32"/>
      <c r="K557" s="32"/>
      <c r="L557" s="32"/>
    </row>
    <row r="558" spans="9:12" s="18" customFormat="1">
      <c r="I558" s="32"/>
      <c r="J558" s="32"/>
      <c r="K558" s="32"/>
      <c r="L558" s="32"/>
    </row>
    <row r="559" spans="9:12" s="18" customFormat="1">
      <c r="I559" s="32"/>
      <c r="J559" s="32"/>
      <c r="K559" s="32"/>
      <c r="L559" s="32"/>
    </row>
    <row r="560" spans="9:12" s="18" customFormat="1">
      <c r="I560" s="32"/>
      <c r="J560" s="32"/>
      <c r="K560" s="32"/>
      <c r="L560" s="32"/>
    </row>
    <row r="561" spans="9:12" s="18" customFormat="1">
      <c r="I561" s="32"/>
      <c r="J561" s="32"/>
      <c r="K561" s="32"/>
      <c r="L561" s="32"/>
    </row>
    <row r="562" spans="9:12" s="18" customFormat="1">
      <c r="I562" s="32"/>
      <c r="J562" s="32"/>
      <c r="K562" s="32"/>
      <c r="L562" s="32"/>
    </row>
    <row r="563" spans="9:12" s="18" customFormat="1">
      <c r="I563" s="32"/>
      <c r="J563" s="32"/>
      <c r="K563" s="32"/>
      <c r="L563" s="32"/>
    </row>
    <row r="564" spans="9:12" s="18" customFormat="1">
      <c r="I564" s="32"/>
      <c r="J564" s="32"/>
      <c r="K564" s="32"/>
      <c r="L564" s="32"/>
    </row>
    <row r="565" spans="9:12" s="18" customFormat="1">
      <c r="I565" s="32"/>
      <c r="J565" s="32"/>
      <c r="K565" s="32"/>
      <c r="L565" s="32"/>
    </row>
    <row r="566" spans="9:12" s="18" customFormat="1">
      <c r="I566" s="32"/>
      <c r="J566" s="32"/>
      <c r="K566" s="32"/>
      <c r="L566" s="32"/>
    </row>
    <row r="567" spans="9:12" s="18" customFormat="1">
      <c r="I567" s="32"/>
      <c r="J567" s="32"/>
      <c r="K567" s="32"/>
      <c r="L567" s="32"/>
    </row>
    <row r="568" spans="9:12" s="18" customFormat="1">
      <c r="I568" s="32"/>
      <c r="J568" s="32"/>
      <c r="K568" s="32"/>
      <c r="L568" s="32"/>
    </row>
    <row r="569" spans="9:12" s="18" customFormat="1">
      <c r="I569" s="32"/>
      <c r="J569" s="32"/>
      <c r="K569" s="32"/>
      <c r="L569" s="32"/>
    </row>
    <row r="570" spans="9:12" s="18" customFormat="1">
      <c r="I570" s="32"/>
      <c r="J570" s="32"/>
      <c r="K570" s="32"/>
      <c r="L570" s="32"/>
    </row>
    <row r="571" spans="9:12" s="18" customFormat="1">
      <c r="I571" s="32"/>
      <c r="J571" s="32"/>
      <c r="K571" s="32"/>
      <c r="L571" s="32"/>
    </row>
    <row r="572" spans="9:12" s="18" customFormat="1">
      <c r="I572" s="32"/>
      <c r="J572" s="32"/>
      <c r="K572" s="32"/>
      <c r="L572" s="32"/>
    </row>
    <row r="573" spans="9:12" s="18" customFormat="1">
      <c r="I573" s="32"/>
      <c r="J573" s="32"/>
      <c r="K573" s="32"/>
      <c r="L573" s="32"/>
    </row>
    <row r="574" spans="9:12" s="18" customFormat="1">
      <c r="I574" s="32"/>
      <c r="J574" s="32"/>
      <c r="K574" s="32"/>
      <c r="L574" s="32"/>
    </row>
    <row r="575" spans="9:12" s="18" customFormat="1">
      <c r="I575" s="32"/>
      <c r="J575" s="32"/>
      <c r="K575" s="32"/>
      <c r="L575" s="32"/>
    </row>
    <row r="576" spans="9:12" s="18" customFormat="1">
      <c r="I576" s="32"/>
      <c r="J576" s="32"/>
      <c r="K576" s="32"/>
      <c r="L576" s="32"/>
    </row>
    <row r="577" spans="9:12" s="18" customFormat="1">
      <c r="I577" s="32"/>
      <c r="J577" s="32"/>
      <c r="K577" s="32"/>
      <c r="L577" s="32"/>
    </row>
    <row r="578" spans="9:12" s="18" customFormat="1">
      <c r="I578" s="32"/>
      <c r="J578" s="32"/>
      <c r="K578" s="32"/>
      <c r="L578" s="32"/>
    </row>
    <row r="579" spans="9:12" s="18" customFormat="1">
      <c r="I579" s="32"/>
      <c r="J579" s="32"/>
      <c r="K579" s="32"/>
      <c r="L579" s="32"/>
    </row>
    <row r="580" spans="9:12" s="18" customFormat="1">
      <c r="I580" s="32"/>
      <c r="J580" s="32"/>
      <c r="K580" s="32"/>
      <c r="L580" s="32"/>
    </row>
    <row r="581" spans="9:12" s="18" customFormat="1">
      <c r="I581" s="32"/>
      <c r="J581" s="32"/>
      <c r="K581" s="32"/>
      <c r="L581" s="32"/>
    </row>
    <row r="582" spans="9:12" s="18" customFormat="1">
      <c r="I582" s="32"/>
      <c r="J582" s="32"/>
      <c r="K582" s="32"/>
      <c r="L582" s="32"/>
    </row>
    <row r="583" spans="9:12" s="18" customFormat="1">
      <c r="I583" s="32"/>
      <c r="J583" s="32"/>
      <c r="K583" s="32"/>
      <c r="L583" s="32"/>
    </row>
    <row r="584" spans="9:12" s="18" customFormat="1">
      <c r="I584" s="32"/>
      <c r="J584" s="32"/>
      <c r="K584" s="32"/>
      <c r="L584" s="32"/>
    </row>
    <row r="585" spans="9:12" s="18" customFormat="1">
      <c r="I585" s="32"/>
      <c r="J585" s="32"/>
      <c r="K585" s="32"/>
      <c r="L585" s="32"/>
    </row>
    <row r="586" spans="9:12" s="18" customFormat="1">
      <c r="I586" s="32"/>
      <c r="J586" s="32"/>
      <c r="K586" s="32"/>
      <c r="L586" s="32"/>
    </row>
    <row r="587" spans="9:12" s="18" customFormat="1">
      <c r="I587" s="32"/>
      <c r="J587" s="32"/>
      <c r="K587" s="32"/>
      <c r="L587" s="32"/>
    </row>
    <row r="588" spans="9:12" s="18" customFormat="1">
      <c r="I588" s="32"/>
      <c r="J588" s="32"/>
      <c r="K588" s="32"/>
      <c r="L588" s="32"/>
    </row>
    <row r="589" spans="9:12" s="18" customFormat="1">
      <c r="I589" s="32"/>
      <c r="J589" s="32"/>
      <c r="K589" s="32"/>
      <c r="L589" s="32"/>
    </row>
    <row r="590" spans="9:12" s="18" customFormat="1">
      <c r="I590" s="32"/>
      <c r="J590" s="32"/>
      <c r="K590" s="32"/>
      <c r="L590" s="32"/>
    </row>
    <row r="591" spans="9:12" s="18" customFormat="1">
      <c r="I591" s="32"/>
      <c r="J591" s="32"/>
      <c r="K591" s="32"/>
      <c r="L591" s="32"/>
    </row>
    <row r="592" spans="9:12" s="18" customFormat="1">
      <c r="I592" s="32"/>
      <c r="J592" s="32"/>
      <c r="K592" s="32"/>
      <c r="L592" s="32"/>
    </row>
    <row r="593" spans="9:12" s="18" customFormat="1">
      <c r="I593" s="32"/>
      <c r="J593" s="32"/>
      <c r="K593" s="32"/>
      <c r="L593" s="32"/>
    </row>
    <row r="594" spans="9:12" s="18" customFormat="1">
      <c r="I594" s="32"/>
      <c r="J594" s="32"/>
      <c r="K594" s="32"/>
      <c r="L594" s="32"/>
    </row>
    <row r="595" spans="9:12" s="18" customFormat="1">
      <c r="I595" s="32"/>
      <c r="J595" s="32"/>
      <c r="K595" s="32"/>
      <c r="L595" s="32"/>
    </row>
    <row r="596" spans="9:12" s="18" customFormat="1">
      <c r="I596" s="32"/>
      <c r="J596" s="32"/>
      <c r="K596" s="32"/>
      <c r="L596" s="32"/>
    </row>
    <row r="597" spans="9:12" s="18" customFormat="1">
      <c r="I597" s="32"/>
      <c r="J597" s="32"/>
      <c r="K597" s="32"/>
      <c r="L597" s="32"/>
    </row>
    <row r="598" spans="9:12" s="18" customFormat="1">
      <c r="I598" s="32"/>
      <c r="J598" s="32"/>
      <c r="K598" s="32"/>
      <c r="L598" s="32"/>
    </row>
    <row r="599" spans="9:12" s="18" customFormat="1">
      <c r="I599" s="32"/>
      <c r="J599" s="32"/>
      <c r="K599" s="32"/>
      <c r="L599" s="32"/>
    </row>
    <row r="600" spans="9:12" s="18" customFormat="1">
      <c r="I600" s="32"/>
      <c r="J600" s="32"/>
      <c r="K600" s="32"/>
      <c r="L600" s="32"/>
    </row>
    <row r="601" spans="9:12" s="18" customFormat="1">
      <c r="I601" s="32"/>
      <c r="J601" s="32"/>
      <c r="K601" s="32"/>
      <c r="L601" s="32"/>
    </row>
    <row r="602" spans="9:12" s="18" customFormat="1">
      <c r="I602" s="32"/>
      <c r="J602" s="32"/>
      <c r="K602" s="32"/>
      <c r="L602" s="32"/>
    </row>
    <row r="603" spans="9:12" s="18" customFormat="1">
      <c r="I603" s="32"/>
      <c r="J603" s="32"/>
      <c r="K603" s="32"/>
      <c r="L603" s="32"/>
    </row>
    <row r="604" spans="9:12" s="18" customFormat="1">
      <c r="I604" s="32"/>
      <c r="J604" s="32"/>
      <c r="K604" s="32"/>
      <c r="L604" s="32"/>
    </row>
    <row r="605" spans="9:12" s="18" customFormat="1">
      <c r="I605" s="32"/>
      <c r="J605" s="32"/>
      <c r="K605" s="32"/>
      <c r="L605" s="32"/>
    </row>
    <row r="606" spans="9:12" s="18" customFormat="1">
      <c r="I606" s="32"/>
      <c r="J606" s="32"/>
      <c r="K606" s="32"/>
      <c r="L606" s="32"/>
    </row>
    <row r="607" spans="9:12" s="18" customFormat="1">
      <c r="I607" s="32"/>
      <c r="J607" s="32"/>
      <c r="K607" s="32"/>
      <c r="L607" s="32"/>
    </row>
    <row r="608" spans="9:12" s="18" customFormat="1">
      <c r="I608" s="32"/>
      <c r="J608" s="32"/>
      <c r="K608" s="32"/>
      <c r="L608" s="32"/>
    </row>
    <row r="609" spans="9:12" s="18" customFormat="1">
      <c r="I609" s="32"/>
      <c r="J609" s="32"/>
      <c r="K609" s="32"/>
      <c r="L609" s="32"/>
    </row>
    <row r="610" spans="9:12" s="18" customFormat="1">
      <c r="I610" s="32"/>
      <c r="J610" s="32"/>
      <c r="K610" s="32"/>
      <c r="L610" s="32"/>
    </row>
    <row r="611" spans="9:12" s="18" customFormat="1">
      <c r="I611" s="32"/>
      <c r="J611" s="32"/>
      <c r="K611" s="32"/>
      <c r="L611" s="32"/>
    </row>
    <row r="612" spans="9:12" s="18" customFormat="1">
      <c r="I612" s="32"/>
      <c r="J612" s="32"/>
      <c r="K612" s="32"/>
      <c r="L612" s="32"/>
    </row>
    <row r="613" spans="9:12" s="18" customFormat="1">
      <c r="I613" s="32"/>
      <c r="J613" s="32"/>
      <c r="K613" s="32"/>
      <c r="L613" s="32"/>
    </row>
    <row r="614" spans="9:12" s="18" customFormat="1">
      <c r="I614" s="32"/>
      <c r="J614" s="32"/>
      <c r="K614" s="32"/>
      <c r="L614" s="32"/>
    </row>
    <row r="615" spans="9:12" s="18" customFormat="1">
      <c r="I615" s="32"/>
      <c r="J615" s="32"/>
      <c r="K615" s="32"/>
      <c r="L615" s="32"/>
    </row>
    <row r="616" spans="9:12" s="18" customFormat="1">
      <c r="I616" s="32"/>
      <c r="J616" s="32"/>
      <c r="K616" s="32"/>
      <c r="L616" s="32"/>
    </row>
    <row r="617" spans="9:12" s="18" customFormat="1">
      <c r="I617" s="32"/>
      <c r="J617" s="32"/>
      <c r="K617" s="32"/>
      <c r="L617" s="32"/>
    </row>
    <row r="618" spans="9:12" s="18" customFormat="1">
      <c r="I618" s="32"/>
      <c r="J618" s="32"/>
      <c r="K618" s="32"/>
      <c r="L618" s="32"/>
    </row>
    <row r="619" spans="9:12" s="18" customFormat="1">
      <c r="I619" s="32"/>
      <c r="J619" s="32"/>
      <c r="K619" s="32"/>
      <c r="L619" s="32"/>
    </row>
    <row r="620" spans="9:12" s="18" customFormat="1">
      <c r="I620" s="32"/>
      <c r="J620" s="32"/>
      <c r="K620" s="32"/>
      <c r="L620" s="32"/>
    </row>
    <row r="621" spans="9:12" s="18" customFormat="1">
      <c r="I621" s="32"/>
      <c r="J621" s="32"/>
      <c r="K621" s="32"/>
      <c r="L621" s="32"/>
    </row>
    <row r="622" spans="9:12" s="18" customFormat="1">
      <c r="I622" s="32"/>
      <c r="J622" s="32"/>
      <c r="K622" s="32"/>
      <c r="L622" s="32"/>
    </row>
    <row r="623" spans="9:12" s="18" customFormat="1">
      <c r="I623" s="32"/>
      <c r="J623" s="32"/>
      <c r="K623" s="32"/>
      <c r="L623" s="32"/>
    </row>
    <row r="624" spans="9:12" s="18" customFormat="1">
      <c r="I624" s="32"/>
      <c r="J624" s="32"/>
      <c r="K624" s="32"/>
      <c r="L624" s="32"/>
    </row>
    <row r="625" spans="9:12" s="18" customFormat="1">
      <c r="I625" s="32"/>
      <c r="J625" s="32"/>
      <c r="K625" s="32"/>
      <c r="L625" s="32"/>
    </row>
    <row r="626" spans="9:12" s="18" customFormat="1">
      <c r="I626" s="32"/>
      <c r="J626" s="32"/>
      <c r="K626" s="32"/>
      <c r="L626" s="32"/>
    </row>
    <row r="627" spans="9:12" s="18" customFormat="1">
      <c r="I627" s="32"/>
      <c r="J627" s="32"/>
      <c r="K627" s="32"/>
      <c r="L627" s="32"/>
    </row>
    <row r="628" spans="9:12" s="18" customFormat="1">
      <c r="I628" s="32"/>
      <c r="J628" s="32"/>
      <c r="K628" s="32"/>
      <c r="L628" s="32"/>
    </row>
    <row r="629" spans="9:12" s="18" customFormat="1">
      <c r="I629" s="32"/>
      <c r="J629" s="32"/>
      <c r="K629" s="32"/>
      <c r="L629" s="32"/>
    </row>
    <row r="630" spans="9:12" s="18" customFormat="1">
      <c r="I630" s="32"/>
      <c r="J630" s="32"/>
      <c r="K630" s="32"/>
      <c r="L630" s="32"/>
    </row>
    <row r="631" spans="9:12" s="18" customFormat="1">
      <c r="I631" s="32"/>
      <c r="J631" s="32"/>
      <c r="K631" s="32"/>
      <c r="L631" s="32"/>
    </row>
    <row r="632" spans="9:12" s="18" customFormat="1">
      <c r="I632" s="32"/>
      <c r="J632" s="32"/>
      <c r="K632" s="32"/>
      <c r="L632" s="32"/>
    </row>
    <row r="633" spans="9:12" s="18" customFormat="1">
      <c r="I633" s="32"/>
      <c r="J633" s="32"/>
      <c r="K633" s="32"/>
      <c r="L633" s="32"/>
    </row>
    <row r="634" spans="9:12" s="18" customFormat="1">
      <c r="I634" s="32"/>
      <c r="J634" s="32"/>
      <c r="K634" s="32"/>
      <c r="L634" s="32"/>
    </row>
    <row r="635" spans="9:12" s="18" customFormat="1">
      <c r="I635" s="32"/>
      <c r="J635" s="32"/>
      <c r="K635" s="32"/>
      <c r="L635" s="32"/>
    </row>
    <row r="636" spans="9:12" s="18" customFormat="1">
      <c r="I636" s="32"/>
      <c r="J636" s="32"/>
      <c r="K636" s="32"/>
      <c r="L636" s="32"/>
    </row>
    <row r="637" spans="9:12" s="18" customFormat="1">
      <c r="I637" s="32"/>
      <c r="J637" s="32"/>
      <c r="K637" s="32"/>
      <c r="L637" s="32"/>
    </row>
    <row r="638" spans="9:12" s="18" customFormat="1">
      <c r="I638" s="32"/>
      <c r="J638" s="32"/>
      <c r="K638" s="32"/>
      <c r="L638" s="32"/>
    </row>
    <row r="639" spans="9:12" s="18" customFormat="1">
      <c r="I639" s="32"/>
      <c r="J639" s="32"/>
      <c r="K639" s="32"/>
      <c r="L639" s="32"/>
    </row>
    <row r="640" spans="9:12" s="18" customFormat="1">
      <c r="I640" s="32"/>
      <c r="J640" s="32"/>
      <c r="K640" s="32"/>
      <c r="L640" s="32"/>
    </row>
    <row r="641" spans="9:12" s="18" customFormat="1">
      <c r="I641" s="32"/>
      <c r="J641" s="32"/>
      <c r="K641" s="32"/>
      <c r="L641" s="32"/>
    </row>
    <row r="642" spans="9:12" s="18" customFormat="1">
      <c r="I642" s="32"/>
      <c r="J642" s="32"/>
      <c r="K642" s="32"/>
      <c r="L642" s="32"/>
    </row>
    <row r="643" spans="9:12" s="18" customFormat="1">
      <c r="I643" s="32"/>
      <c r="J643" s="32"/>
      <c r="K643" s="32"/>
      <c r="L643" s="32"/>
    </row>
    <row r="644" spans="9:12" s="18" customFormat="1">
      <c r="I644" s="32"/>
      <c r="J644" s="32"/>
      <c r="K644" s="32"/>
      <c r="L644" s="32"/>
    </row>
    <row r="645" spans="9:12" s="18" customFormat="1">
      <c r="I645" s="32"/>
      <c r="J645" s="32"/>
      <c r="K645" s="32"/>
      <c r="L645" s="32"/>
    </row>
    <row r="646" spans="9:12" s="18" customFormat="1">
      <c r="I646" s="32"/>
      <c r="J646" s="32"/>
      <c r="K646" s="32"/>
      <c r="L646" s="32"/>
    </row>
    <row r="647" spans="9:12" s="18" customFormat="1">
      <c r="I647" s="32"/>
      <c r="J647" s="32"/>
      <c r="K647" s="32"/>
      <c r="L647" s="32"/>
    </row>
    <row r="648" spans="9:12" s="18" customFormat="1">
      <c r="I648" s="32"/>
      <c r="J648" s="32"/>
      <c r="K648" s="32"/>
      <c r="L648" s="32"/>
    </row>
    <row r="649" spans="9:12" s="18" customFormat="1">
      <c r="I649" s="32"/>
      <c r="J649" s="32"/>
      <c r="K649" s="32"/>
      <c r="L649" s="32"/>
    </row>
    <row r="650" spans="9:12" s="18" customFormat="1">
      <c r="I650" s="32"/>
      <c r="J650" s="32"/>
      <c r="K650" s="32"/>
      <c r="L650" s="32"/>
    </row>
    <row r="651" spans="9:12" s="18" customFormat="1">
      <c r="I651" s="32"/>
      <c r="J651" s="32"/>
      <c r="K651" s="32"/>
      <c r="L651" s="32"/>
    </row>
    <row r="652" spans="9:12" s="18" customFormat="1">
      <c r="I652" s="32"/>
      <c r="J652" s="32"/>
      <c r="K652" s="32"/>
      <c r="L652" s="32"/>
    </row>
    <row r="653" spans="9:12" s="18" customFormat="1">
      <c r="I653" s="32"/>
      <c r="J653" s="32"/>
      <c r="K653" s="32"/>
      <c r="L653" s="32"/>
    </row>
    <row r="654" spans="9:12" s="18" customFormat="1">
      <c r="I654" s="32"/>
      <c r="J654" s="32"/>
      <c r="K654" s="32"/>
      <c r="L654" s="32"/>
    </row>
    <row r="655" spans="9:12" s="18" customFormat="1">
      <c r="I655" s="32"/>
      <c r="J655" s="32"/>
      <c r="K655" s="32"/>
      <c r="L655" s="32"/>
    </row>
    <row r="656" spans="9:12" s="18" customFormat="1">
      <c r="I656" s="32"/>
      <c r="J656" s="32"/>
      <c r="K656" s="32"/>
      <c r="L656" s="32"/>
    </row>
    <row r="657" spans="9:12" s="18" customFormat="1">
      <c r="I657" s="32"/>
      <c r="J657" s="32"/>
      <c r="K657" s="32"/>
      <c r="L657" s="32"/>
    </row>
    <row r="658" spans="9:12" s="18" customFormat="1">
      <c r="I658" s="32"/>
      <c r="J658" s="32"/>
      <c r="K658" s="32"/>
      <c r="L658" s="32"/>
    </row>
    <row r="659" spans="9:12" s="18" customFormat="1">
      <c r="I659" s="32"/>
      <c r="J659" s="32"/>
      <c r="K659" s="32"/>
      <c r="L659" s="32"/>
    </row>
    <row r="660" spans="9:12" s="18" customFormat="1">
      <c r="I660" s="32"/>
      <c r="J660" s="32"/>
      <c r="K660" s="32"/>
      <c r="L660" s="32"/>
    </row>
    <row r="661" spans="9:12" s="18" customFormat="1">
      <c r="I661" s="32"/>
      <c r="J661" s="32"/>
      <c r="K661" s="32"/>
      <c r="L661" s="32"/>
    </row>
    <row r="662" spans="9:12" s="18" customFormat="1">
      <c r="I662" s="32"/>
      <c r="J662" s="32"/>
      <c r="K662" s="32"/>
      <c r="L662" s="32"/>
    </row>
    <row r="663" spans="9:12" s="18" customFormat="1">
      <c r="I663" s="32"/>
      <c r="J663" s="32"/>
      <c r="K663" s="32"/>
      <c r="L663" s="32"/>
    </row>
    <row r="664" spans="9:12" s="18" customFormat="1">
      <c r="I664" s="32"/>
      <c r="J664" s="32"/>
      <c r="K664" s="32"/>
      <c r="L664" s="32"/>
    </row>
    <row r="665" spans="9:12" s="18" customFormat="1">
      <c r="I665" s="32"/>
      <c r="J665" s="32"/>
      <c r="K665" s="32"/>
      <c r="L665" s="32"/>
    </row>
    <row r="666" spans="9:12" s="18" customFormat="1">
      <c r="I666" s="32"/>
      <c r="J666" s="32"/>
      <c r="K666" s="32"/>
      <c r="L666" s="32"/>
    </row>
    <row r="667" spans="9:12" s="18" customFormat="1">
      <c r="I667" s="32"/>
      <c r="J667" s="32"/>
      <c r="K667" s="32"/>
      <c r="L667" s="32"/>
    </row>
    <row r="668" spans="9:12" s="18" customFormat="1">
      <c r="I668" s="32"/>
      <c r="J668" s="32"/>
      <c r="K668" s="32"/>
      <c r="L668" s="32"/>
    </row>
    <row r="669" spans="9:12" s="18" customFormat="1">
      <c r="I669" s="32"/>
      <c r="J669" s="32"/>
      <c r="K669" s="32"/>
      <c r="L669" s="32"/>
    </row>
    <row r="670" spans="9:12" s="18" customFormat="1">
      <c r="I670" s="32"/>
      <c r="J670" s="32"/>
      <c r="K670" s="32"/>
      <c r="L670" s="32"/>
    </row>
    <row r="671" spans="9:12" s="18" customFormat="1">
      <c r="I671" s="32"/>
      <c r="J671" s="32"/>
      <c r="K671" s="32"/>
      <c r="L671" s="32"/>
    </row>
    <row r="672" spans="9:12" s="18" customFormat="1">
      <c r="I672" s="32"/>
      <c r="J672" s="32"/>
      <c r="K672" s="32"/>
      <c r="L672" s="32"/>
    </row>
    <row r="673" spans="9:12" s="18" customFormat="1">
      <c r="I673" s="32"/>
      <c r="J673" s="32"/>
      <c r="K673" s="32"/>
      <c r="L673" s="32"/>
    </row>
    <row r="674" spans="9:12" s="18" customFormat="1">
      <c r="I674" s="32"/>
      <c r="J674" s="32"/>
      <c r="K674" s="32"/>
      <c r="L674" s="32"/>
    </row>
    <row r="675" spans="9:12" s="18" customFormat="1">
      <c r="I675" s="32"/>
      <c r="J675" s="32"/>
      <c r="K675" s="32"/>
      <c r="L675" s="32"/>
    </row>
    <row r="676" spans="9:12" s="18" customFormat="1">
      <c r="I676" s="32"/>
      <c r="J676" s="32"/>
      <c r="K676" s="32"/>
      <c r="L676" s="32"/>
    </row>
    <row r="677" spans="9:12" s="18" customFormat="1">
      <c r="I677" s="32"/>
      <c r="J677" s="32"/>
      <c r="K677" s="32"/>
      <c r="L677" s="32"/>
    </row>
    <row r="678" spans="9:12" s="18" customFormat="1">
      <c r="I678" s="32"/>
      <c r="J678" s="32"/>
      <c r="K678" s="32"/>
      <c r="L678" s="32"/>
    </row>
    <row r="679" spans="9:12" s="18" customFormat="1">
      <c r="I679" s="32"/>
      <c r="J679" s="32"/>
      <c r="K679" s="32"/>
      <c r="L679" s="32"/>
    </row>
    <row r="680" spans="9:12" s="18" customFormat="1">
      <c r="I680" s="32"/>
      <c r="J680" s="32"/>
      <c r="K680" s="32"/>
      <c r="L680" s="32"/>
    </row>
    <row r="681" spans="9:12" s="18" customFormat="1">
      <c r="I681" s="32"/>
      <c r="J681" s="32"/>
      <c r="K681" s="32"/>
      <c r="L681" s="32"/>
    </row>
    <row r="682" spans="9:12" s="18" customFormat="1">
      <c r="I682" s="32"/>
      <c r="J682" s="32"/>
      <c r="K682" s="32"/>
      <c r="L682" s="32"/>
    </row>
    <row r="683" spans="9:12" s="18" customFormat="1">
      <c r="I683" s="32"/>
      <c r="J683" s="32"/>
      <c r="K683" s="32"/>
      <c r="L683" s="32"/>
    </row>
    <row r="684" spans="9:12" s="18" customFormat="1">
      <c r="I684" s="32"/>
      <c r="J684" s="32"/>
      <c r="K684" s="32"/>
      <c r="L684" s="32"/>
    </row>
    <row r="685" spans="9:12" s="18" customFormat="1">
      <c r="I685" s="32"/>
      <c r="J685" s="32"/>
      <c r="K685" s="32"/>
      <c r="L685" s="32"/>
    </row>
    <row r="686" spans="9:12" s="18" customFormat="1">
      <c r="I686" s="32"/>
      <c r="J686" s="32"/>
      <c r="K686" s="32"/>
      <c r="L686" s="32"/>
    </row>
    <row r="687" spans="9:12" s="18" customFormat="1">
      <c r="I687" s="32"/>
      <c r="J687" s="32"/>
      <c r="K687" s="32"/>
      <c r="L687" s="32"/>
    </row>
    <row r="688" spans="9:12" s="18" customFormat="1">
      <c r="I688" s="32"/>
      <c r="J688" s="32"/>
      <c r="K688" s="32"/>
      <c r="L688" s="32"/>
    </row>
    <row r="689" spans="9:12" s="18" customFormat="1">
      <c r="I689" s="32"/>
      <c r="J689" s="32"/>
      <c r="K689" s="32"/>
      <c r="L689" s="32"/>
    </row>
    <row r="690" spans="9:12" s="18" customFormat="1">
      <c r="I690" s="32"/>
      <c r="J690" s="32"/>
      <c r="K690" s="32"/>
      <c r="L690" s="32"/>
    </row>
    <row r="691" spans="9:12" s="18" customFormat="1">
      <c r="I691" s="32"/>
      <c r="J691" s="32"/>
      <c r="K691" s="32"/>
      <c r="L691" s="32"/>
    </row>
    <row r="692" spans="9:12" s="18" customFormat="1">
      <c r="I692" s="32"/>
      <c r="J692" s="32"/>
      <c r="K692" s="32"/>
      <c r="L692" s="32"/>
    </row>
    <row r="693" spans="9:12" s="18" customFormat="1">
      <c r="I693" s="32"/>
      <c r="J693" s="32"/>
      <c r="K693" s="32"/>
      <c r="L693" s="32"/>
    </row>
    <row r="694" spans="9:12" s="18" customFormat="1">
      <c r="I694" s="32"/>
      <c r="J694" s="32"/>
      <c r="K694" s="32"/>
      <c r="L694" s="32"/>
    </row>
    <row r="695" spans="9:12" s="18" customFormat="1">
      <c r="I695" s="32"/>
      <c r="J695" s="32"/>
      <c r="K695" s="32"/>
      <c r="L695" s="32"/>
    </row>
    <row r="696" spans="9:12" s="18" customFormat="1">
      <c r="I696" s="32"/>
      <c r="J696" s="32"/>
      <c r="K696" s="32"/>
      <c r="L696" s="32"/>
    </row>
    <row r="697" spans="9:12" s="18" customFormat="1">
      <c r="I697" s="32"/>
      <c r="J697" s="32"/>
      <c r="K697" s="32"/>
      <c r="L697" s="32"/>
    </row>
    <row r="698" spans="9:12" s="18" customFormat="1">
      <c r="I698" s="32"/>
      <c r="J698" s="32"/>
      <c r="K698" s="32"/>
      <c r="L698" s="32"/>
    </row>
    <row r="699" spans="9:12" s="18" customFormat="1">
      <c r="I699" s="32"/>
      <c r="J699" s="32"/>
      <c r="K699" s="32"/>
      <c r="L699" s="32"/>
    </row>
    <row r="700" spans="9:12" s="18" customFormat="1">
      <c r="I700" s="32"/>
      <c r="J700" s="32"/>
      <c r="K700" s="32"/>
      <c r="L700" s="32"/>
    </row>
    <row r="701" spans="9:12" s="18" customFormat="1">
      <c r="I701" s="32"/>
      <c r="J701" s="32"/>
      <c r="K701" s="32"/>
      <c r="L701" s="32"/>
    </row>
    <row r="702" spans="9:12" s="18" customFormat="1">
      <c r="I702" s="32"/>
      <c r="J702" s="32"/>
      <c r="K702" s="32"/>
      <c r="L702" s="32"/>
    </row>
    <row r="703" spans="9:12" s="18" customFormat="1">
      <c r="I703" s="32"/>
      <c r="J703" s="32"/>
      <c r="K703" s="32"/>
      <c r="L703" s="32"/>
    </row>
    <row r="704" spans="9:12" s="18" customFormat="1">
      <c r="I704" s="32"/>
      <c r="J704" s="32"/>
      <c r="K704" s="32"/>
      <c r="L704" s="32"/>
    </row>
    <row r="705" spans="9:12" s="18" customFormat="1">
      <c r="I705" s="32"/>
      <c r="J705" s="32"/>
      <c r="K705" s="32"/>
      <c r="L705" s="32"/>
    </row>
    <row r="706" spans="9:12" s="18" customFormat="1">
      <c r="I706" s="32"/>
      <c r="J706" s="32"/>
      <c r="K706" s="32"/>
      <c r="L706" s="32"/>
    </row>
    <row r="707" spans="9:12" s="18" customFormat="1">
      <c r="I707" s="32"/>
      <c r="J707" s="32"/>
      <c r="K707" s="32"/>
      <c r="L707" s="32"/>
    </row>
    <row r="708" spans="9:12" s="18" customFormat="1">
      <c r="I708" s="32"/>
      <c r="J708" s="32"/>
      <c r="K708" s="32"/>
      <c r="L708" s="32"/>
    </row>
    <row r="709" spans="9:12" s="18" customFormat="1">
      <c r="I709" s="32"/>
      <c r="J709" s="32"/>
      <c r="K709" s="32"/>
      <c r="L709" s="32"/>
    </row>
    <row r="710" spans="9:12" s="18" customFormat="1">
      <c r="I710" s="32"/>
      <c r="J710" s="32"/>
      <c r="K710" s="32"/>
      <c r="L710" s="32"/>
    </row>
    <row r="711" spans="9:12" s="18" customFormat="1">
      <c r="I711" s="32"/>
      <c r="J711" s="32"/>
      <c r="K711" s="32"/>
      <c r="L711" s="32"/>
    </row>
    <row r="712" spans="9:12" s="18" customFormat="1">
      <c r="I712" s="32"/>
      <c r="J712" s="32"/>
      <c r="K712" s="32"/>
      <c r="L712" s="32"/>
    </row>
    <row r="713" spans="9:12" s="18" customFormat="1">
      <c r="I713" s="32"/>
      <c r="J713" s="32"/>
      <c r="K713" s="32"/>
      <c r="L713" s="32"/>
    </row>
    <row r="714" spans="9:12" s="18" customFormat="1">
      <c r="I714" s="32"/>
      <c r="J714" s="32"/>
      <c r="K714" s="32"/>
      <c r="L714" s="32"/>
    </row>
    <row r="715" spans="9:12" s="18" customFormat="1">
      <c r="I715" s="32"/>
      <c r="J715" s="32"/>
      <c r="K715" s="32"/>
      <c r="L715" s="32"/>
    </row>
    <row r="716" spans="9:12" s="18" customFormat="1">
      <c r="I716" s="32"/>
      <c r="J716" s="32"/>
      <c r="K716" s="32"/>
      <c r="L716" s="32"/>
    </row>
    <row r="717" spans="9:12" s="18" customFormat="1">
      <c r="I717" s="32"/>
      <c r="J717" s="32"/>
      <c r="K717" s="32"/>
      <c r="L717" s="32"/>
    </row>
    <row r="718" spans="9:12" s="18" customFormat="1">
      <c r="I718" s="32"/>
      <c r="J718" s="32"/>
      <c r="K718" s="32"/>
      <c r="L718" s="32"/>
    </row>
    <row r="719" spans="9:12" s="18" customFormat="1">
      <c r="I719" s="32"/>
      <c r="J719" s="32"/>
      <c r="K719" s="32"/>
      <c r="L719" s="32"/>
    </row>
    <row r="720" spans="9:12" s="18" customFormat="1">
      <c r="I720" s="32"/>
      <c r="J720" s="32"/>
      <c r="K720" s="32"/>
      <c r="L720" s="32"/>
    </row>
    <row r="721" spans="9:12" s="18" customFormat="1">
      <c r="I721" s="32"/>
      <c r="J721" s="32"/>
      <c r="K721" s="32"/>
      <c r="L721" s="32"/>
    </row>
    <row r="722" spans="9:12" s="18" customFormat="1">
      <c r="I722" s="32"/>
      <c r="J722" s="32"/>
      <c r="K722" s="32"/>
      <c r="L722" s="32"/>
    </row>
    <row r="723" spans="9:12" s="18" customFormat="1">
      <c r="I723" s="32"/>
      <c r="J723" s="32"/>
      <c r="K723" s="32"/>
      <c r="L723" s="32"/>
    </row>
    <row r="724" spans="9:12" s="18" customFormat="1">
      <c r="I724" s="32"/>
      <c r="J724" s="32"/>
      <c r="K724" s="32"/>
      <c r="L724" s="32"/>
    </row>
    <row r="725" spans="9:12" s="18" customFormat="1">
      <c r="I725" s="32"/>
      <c r="J725" s="32"/>
      <c r="K725" s="32"/>
      <c r="L725" s="32"/>
    </row>
    <row r="726" spans="9:12" s="18" customFormat="1">
      <c r="I726" s="32"/>
      <c r="J726" s="32"/>
      <c r="K726" s="32"/>
      <c r="L726" s="32"/>
    </row>
    <row r="727" spans="9:12" s="18" customFormat="1">
      <c r="I727" s="32"/>
      <c r="J727" s="32"/>
      <c r="K727" s="32"/>
      <c r="L727" s="32"/>
    </row>
    <row r="728" spans="9:12" s="18" customFormat="1">
      <c r="I728" s="32"/>
      <c r="J728" s="32"/>
      <c r="K728" s="32"/>
      <c r="L728" s="32"/>
    </row>
    <row r="729" spans="9:12" s="18" customFormat="1">
      <c r="I729" s="32"/>
      <c r="J729" s="32"/>
      <c r="K729" s="32"/>
      <c r="L729" s="32"/>
    </row>
    <row r="730" spans="9:12" s="18" customFormat="1">
      <c r="I730" s="32"/>
      <c r="J730" s="32"/>
      <c r="K730" s="32"/>
      <c r="L730" s="32"/>
    </row>
    <row r="731" spans="9:12" s="18" customFormat="1">
      <c r="I731" s="32"/>
      <c r="J731" s="32"/>
      <c r="K731" s="32"/>
      <c r="L731" s="32"/>
    </row>
    <row r="732" spans="9:12" s="18" customFormat="1">
      <c r="I732" s="32"/>
      <c r="J732" s="32"/>
      <c r="K732" s="32"/>
      <c r="L732" s="32"/>
    </row>
    <row r="733" spans="9:12" s="18" customFormat="1">
      <c r="I733" s="32"/>
      <c r="J733" s="32"/>
      <c r="K733" s="32"/>
      <c r="L733" s="32"/>
    </row>
    <row r="734" spans="9:12" s="18" customFormat="1">
      <c r="I734" s="32"/>
      <c r="J734" s="32"/>
      <c r="K734" s="32"/>
      <c r="L734" s="32"/>
    </row>
    <row r="735" spans="9:12" s="18" customFormat="1">
      <c r="I735" s="32"/>
      <c r="J735" s="32"/>
      <c r="K735" s="32"/>
      <c r="L735" s="32"/>
    </row>
    <row r="736" spans="9:12" s="18" customFormat="1">
      <c r="I736" s="32"/>
      <c r="J736" s="32"/>
      <c r="K736" s="32"/>
      <c r="L736" s="32"/>
    </row>
    <row r="737" spans="9:12" s="18" customFormat="1">
      <c r="I737" s="32"/>
      <c r="J737" s="32"/>
      <c r="K737" s="32"/>
      <c r="L737" s="32"/>
    </row>
    <row r="738" spans="9:12" s="18" customFormat="1">
      <c r="I738" s="32"/>
      <c r="J738" s="32"/>
      <c r="K738" s="32"/>
      <c r="L738" s="32"/>
    </row>
    <row r="739" spans="9:12" s="18" customFormat="1">
      <c r="I739" s="32"/>
      <c r="J739" s="32"/>
      <c r="K739" s="32"/>
      <c r="L739" s="32"/>
    </row>
    <row r="740" spans="9:12" s="18" customFormat="1">
      <c r="I740" s="32"/>
      <c r="J740" s="32"/>
      <c r="K740" s="32"/>
      <c r="L740" s="32"/>
    </row>
    <row r="741" spans="9:12" s="18" customFormat="1">
      <c r="I741" s="32"/>
      <c r="J741" s="32"/>
      <c r="K741" s="32"/>
      <c r="L741" s="32"/>
    </row>
    <row r="742" spans="9:12" s="18" customFormat="1">
      <c r="I742" s="32"/>
      <c r="J742" s="32"/>
      <c r="K742" s="32"/>
      <c r="L742" s="32"/>
    </row>
    <row r="743" spans="9:12" s="18" customFormat="1">
      <c r="I743" s="32"/>
      <c r="J743" s="32"/>
      <c r="K743" s="32"/>
      <c r="L743" s="32"/>
    </row>
    <row r="744" spans="9:12" s="18" customFormat="1">
      <c r="I744" s="32"/>
      <c r="J744" s="32"/>
      <c r="K744" s="32"/>
      <c r="L744" s="32"/>
    </row>
    <row r="745" spans="9:12" s="18" customFormat="1">
      <c r="I745" s="32"/>
      <c r="J745" s="32"/>
      <c r="K745" s="32"/>
      <c r="L745" s="32"/>
    </row>
    <row r="746" spans="9:12" s="18" customFormat="1">
      <c r="I746" s="32"/>
      <c r="J746" s="32"/>
      <c r="K746" s="32"/>
      <c r="L746" s="32"/>
    </row>
    <row r="747" spans="9:12" s="18" customFormat="1">
      <c r="I747" s="32"/>
      <c r="J747" s="32"/>
      <c r="K747" s="32"/>
      <c r="L747" s="32"/>
    </row>
    <row r="748" spans="9:12" s="18" customFormat="1">
      <c r="I748" s="32"/>
      <c r="J748" s="32"/>
      <c r="K748" s="32"/>
      <c r="L748" s="32"/>
    </row>
    <row r="749" spans="9:12" s="18" customFormat="1">
      <c r="I749" s="32"/>
      <c r="J749" s="32"/>
      <c r="K749" s="32"/>
      <c r="L749" s="32"/>
    </row>
    <row r="750" spans="9:12" s="18" customFormat="1">
      <c r="I750" s="32"/>
      <c r="J750" s="32"/>
      <c r="K750" s="32"/>
      <c r="L750" s="32"/>
    </row>
    <row r="751" spans="9:12" s="18" customFormat="1">
      <c r="I751" s="32"/>
      <c r="J751" s="32"/>
      <c r="K751" s="32"/>
      <c r="L751" s="32"/>
    </row>
    <row r="752" spans="9:12" s="18" customFormat="1">
      <c r="I752" s="32"/>
      <c r="J752" s="32"/>
      <c r="K752" s="32"/>
      <c r="L752" s="32"/>
    </row>
    <row r="753" spans="9:12" s="18" customFormat="1">
      <c r="I753" s="32"/>
      <c r="J753" s="32"/>
      <c r="K753" s="32"/>
      <c r="L753" s="32"/>
    </row>
    <row r="754" spans="9:12" s="18" customFormat="1">
      <c r="I754" s="32"/>
      <c r="J754" s="32"/>
      <c r="K754" s="32"/>
      <c r="L754" s="32"/>
    </row>
    <row r="755" spans="9:12" s="18" customFormat="1">
      <c r="I755" s="32"/>
      <c r="J755" s="32"/>
      <c r="K755" s="32"/>
      <c r="L755" s="32"/>
    </row>
    <row r="756" spans="9:12" s="18" customFormat="1">
      <c r="I756" s="32"/>
      <c r="J756" s="32"/>
      <c r="K756" s="32"/>
      <c r="L756" s="32"/>
    </row>
    <row r="757" spans="9:12" s="18" customFormat="1">
      <c r="I757" s="32"/>
      <c r="J757" s="32"/>
      <c r="K757" s="32"/>
      <c r="L757" s="32"/>
    </row>
    <row r="758" spans="9:12" s="18" customFormat="1">
      <c r="I758" s="32"/>
      <c r="J758" s="32"/>
      <c r="K758" s="32"/>
      <c r="L758" s="32"/>
    </row>
    <row r="759" spans="9:12" s="18" customFormat="1">
      <c r="I759" s="32"/>
      <c r="J759" s="32"/>
      <c r="K759" s="32"/>
      <c r="L759" s="32"/>
    </row>
    <row r="760" spans="9:12" s="18" customFormat="1">
      <c r="I760" s="32"/>
      <c r="J760" s="32"/>
      <c r="K760" s="32"/>
      <c r="L760" s="32"/>
    </row>
    <row r="761" spans="9:12" s="18" customFormat="1">
      <c r="I761" s="32"/>
      <c r="J761" s="32"/>
      <c r="K761" s="32"/>
      <c r="L761" s="32"/>
    </row>
    <row r="762" spans="9:12" s="18" customFormat="1">
      <c r="I762" s="32"/>
      <c r="J762" s="32"/>
      <c r="K762" s="32"/>
      <c r="L762" s="32"/>
    </row>
    <row r="763" spans="9:12" s="18" customFormat="1">
      <c r="I763" s="32"/>
      <c r="J763" s="32"/>
      <c r="K763" s="32"/>
      <c r="L763" s="32"/>
    </row>
    <row r="764" spans="9:12" s="18" customFormat="1">
      <c r="I764" s="32"/>
      <c r="J764" s="32"/>
      <c r="K764" s="32"/>
      <c r="L764" s="32"/>
    </row>
    <row r="765" spans="9:12" s="18" customFormat="1">
      <c r="I765" s="32"/>
      <c r="J765" s="32"/>
      <c r="K765" s="32"/>
      <c r="L765" s="32"/>
    </row>
    <row r="766" spans="9:12" s="18" customFormat="1">
      <c r="I766" s="32"/>
      <c r="J766" s="32"/>
      <c r="K766" s="32"/>
      <c r="L766" s="32"/>
    </row>
    <row r="767" spans="9:12" s="18" customFormat="1">
      <c r="I767" s="32"/>
      <c r="J767" s="32"/>
      <c r="K767" s="32"/>
      <c r="L767" s="32"/>
    </row>
    <row r="768" spans="9:12" s="18" customFormat="1">
      <c r="I768" s="32"/>
      <c r="J768" s="32"/>
      <c r="K768" s="32"/>
      <c r="L768" s="32"/>
    </row>
    <row r="769" spans="9:12" s="18" customFormat="1">
      <c r="I769" s="32"/>
      <c r="J769" s="32"/>
      <c r="K769" s="32"/>
      <c r="L769" s="32"/>
    </row>
    <row r="770" spans="9:12" s="18" customFormat="1">
      <c r="I770" s="32"/>
      <c r="J770" s="32"/>
      <c r="K770" s="32"/>
      <c r="L770" s="32"/>
    </row>
    <row r="771" spans="9:12" s="18" customFormat="1">
      <c r="I771" s="32"/>
      <c r="J771" s="32"/>
      <c r="K771" s="32"/>
      <c r="L771" s="32"/>
    </row>
    <row r="772" spans="9:12" s="18" customFormat="1">
      <c r="I772" s="32"/>
      <c r="J772" s="32"/>
      <c r="K772" s="32"/>
      <c r="L772" s="32"/>
    </row>
    <row r="773" spans="9:12" s="18" customFormat="1">
      <c r="I773" s="32"/>
      <c r="J773" s="32"/>
      <c r="K773" s="32"/>
      <c r="L773" s="32"/>
    </row>
    <row r="774" spans="9:12" s="18" customFormat="1">
      <c r="I774" s="32"/>
      <c r="J774" s="32"/>
      <c r="K774" s="32"/>
      <c r="L774" s="32"/>
    </row>
    <row r="775" spans="9:12" s="18" customFormat="1">
      <c r="I775" s="32"/>
      <c r="J775" s="32"/>
      <c r="K775" s="32"/>
      <c r="L775" s="32"/>
    </row>
    <row r="776" spans="9:12" s="18" customFormat="1">
      <c r="I776" s="32"/>
      <c r="J776" s="32"/>
      <c r="K776" s="32"/>
      <c r="L776" s="32"/>
    </row>
    <row r="777" spans="9:12" s="18" customFormat="1">
      <c r="I777" s="32"/>
      <c r="J777" s="32"/>
      <c r="K777" s="32"/>
      <c r="L777" s="32"/>
    </row>
    <row r="778" spans="9:12" s="18" customFormat="1">
      <c r="I778" s="32"/>
      <c r="J778" s="32"/>
      <c r="K778" s="32"/>
      <c r="L778" s="32"/>
    </row>
    <row r="779" spans="9:12" s="18" customFormat="1">
      <c r="I779" s="32"/>
      <c r="J779" s="32"/>
      <c r="K779" s="32"/>
      <c r="L779" s="32"/>
    </row>
    <row r="780" spans="9:12" s="18" customFormat="1">
      <c r="I780" s="32"/>
      <c r="J780" s="32"/>
      <c r="K780" s="32"/>
      <c r="L780" s="32"/>
    </row>
    <row r="781" spans="9:12" s="18" customFormat="1">
      <c r="I781" s="32"/>
      <c r="J781" s="32"/>
      <c r="K781" s="32"/>
      <c r="L781" s="32"/>
    </row>
    <row r="782" spans="9:12" s="18" customFormat="1">
      <c r="I782" s="32"/>
      <c r="J782" s="32"/>
      <c r="K782" s="32"/>
      <c r="L782" s="32"/>
    </row>
    <row r="783" spans="9:12" s="18" customFormat="1">
      <c r="I783" s="32"/>
      <c r="J783" s="32"/>
      <c r="K783" s="32"/>
      <c r="L783" s="32"/>
    </row>
    <row r="784" spans="9:12" s="18" customFormat="1">
      <c r="I784" s="32"/>
      <c r="J784" s="32"/>
      <c r="K784" s="32"/>
      <c r="L784" s="32"/>
    </row>
    <row r="785" spans="9:12" s="18" customFormat="1">
      <c r="I785" s="32"/>
      <c r="J785" s="32"/>
      <c r="K785" s="32"/>
      <c r="L785" s="32"/>
    </row>
    <row r="786" spans="9:12" s="18" customFormat="1">
      <c r="I786" s="32"/>
      <c r="J786" s="32"/>
      <c r="K786" s="32"/>
      <c r="L786" s="32"/>
    </row>
    <row r="787" spans="9:12" s="18" customFormat="1">
      <c r="I787" s="32"/>
      <c r="J787" s="32"/>
      <c r="K787" s="32"/>
      <c r="L787" s="32"/>
    </row>
    <row r="788" spans="9:12" s="18" customFormat="1">
      <c r="I788" s="32"/>
      <c r="J788" s="32"/>
      <c r="K788" s="32"/>
      <c r="L788" s="32"/>
    </row>
    <row r="789" spans="9:12" s="18" customFormat="1">
      <c r="I789" s="32"/>
      <c r="J789" s="32"/>
      <c r="K789" s="32"/>
      <c r="L789" s="32"/>
    </row>
    <row r="790" spans="9:12" s="18" customFormat="1">
      <c r="I790" s="32"/>
      <c r="J790" s="32"/>
      <c r="K790" s="32"/>
      <c r="L790" s="32"/>
    </row>
    <row r="791" spans="9:12" s="18" customFormat="1">
      <c r="I791" s="32"/>
      <c r="J791" s="32"/>
      <c r="K791" s="32"/>
      <c r="L791" s="32"/>
    </row>
    <row r="792" spans="9:12" s="18" customFormat="1">
      <c r="I792" s="32"/>
      <c r="J792" s="32"/>
      <c r="K792" s="32"/>
      <c r="L792" s="32"/>
    </row>
    <row r="793" spans="9:12" s="18" customFormat="1">
      <c r="I793" s="32"/>
      <c r="J793" s="32"/>
      <c r="K793" s="32"/>
      <c r="L793" s="32"/>
    </row>
    <row r="794" spans="9:12" s="18" customFormat="1">
      <c r="I794" s="32"/>
      <c r="J794" s="32"/>
      <c r="K794" s="32"/>
      <c r="L794" s="32"/>
    </row>
    <row r="795" spans="9:12" s="18" customFormat="1">
      <c r="I795" s="32"/>
      <c r="J795" s="32"/>
      <c r="K795" s="32"/>
      <c r="L795" s="32"/>
    </row>
    <row r="796" spans="9:12" s="18" customFormat="1">
      <c r="I796" s="32"/>
      <c r="J796" s="32"/>
      <c r="K796" s="32"/>
      <c r="L796" s="32"/>
    </row>
    <row r="797" spans="9:12" s="18" customFormat="1">
      <c r="I797" s="32"/>
      <c r="J797" s="32"/>
      <c r="K797" s="32"/>
      <c r="L797" s="32"/>
    </row>
    <row r="798" spans="9:12" s="18" customFormat="1">
      <c r="I798" s="32"/>
      <c r="J798" s="32"/>
      <c r="K798" s="32"/>
      <c r="L798" s="32"/>
    </row>
    <row r="799" spans="9:12" s="18" customFormat="1">
      <c r="I799" s="32"/>
      <c r="J799" s="32"/>
      <c r="K799" s="32"/>
      <c r="L799" s="32"/>
    </row>
    <row r="800" spans="9:12" s="18" customFormat="1">
      <c r="I800" s="32"/>
      <c r="J800" s="32"/>
      <c r="K800" s="32"/>
      <c r="L800" s="32"/>
    </row>
    <row r="801" spans="9:12" s="18" customFormat="1">
      <c r="I801" s="32"/>
      <c r="J801" s="32"/>
      <c r="K801" s="32"/>
      <c r="L801" s="32"/>
    </row>
    <row r="802" spans="9:12" s="18" customFormat="1">
      <c r="I802" s="32"/>
      <c r="J802" s="32"/>
      <c r="K802" s="32"/>
      <c r="L802" s="32"/>
    </row>
    <row r="803" spans="9:12" s="18" customFormat="1">
      <c r="I803" s="32"/>
      <c r="J803" s="32"/>
      <c r="K803" s="32"/>
      <c r="L803" s="32"/>
    </row>
    <row r="804" spans="9:12" s="18" customFormat="1">
      <c r="I804" s="32"/>
      <c r="J804" s="32"/>
      <c r="K804" s="32"/>
      <c r="L804" s="32"/>
    </row>
    <row r="805" spans="9:12" s="18" customFormat="1">
      <c r="I805" s="32"/>
      <c r="J805" s="32"/>
      <c r="K805" s="32"/>
      <c r="L805" s="32"/>
    </row>
    <row r="806" spans="9:12" s="18" customFormat="1">
      <c r="I806" s="32"/>
      <c r="J806" s="32"/>
      <c r="K806" s="32"/>
      <c r="L806" s="32"/>
    </row>
    <row r="807" spans="9:12" s="18" customFormat="1">
      <c r="I807" s="32"/>
      <c r="J807" s="32"/>
      <c r="K807" s="32"/>
      <c r="L807" s="32"/>
    </row>
    <row r="808" spans="9:12" s="18" customFormat="1">
      <c r="I808" s="32"/>
      <c r="J808" s="32"/>
      <c r="K808" s="32"/>
      <c r="L808" s="32"/>
    </row>
    <row r="809" spans="9:12" s="18" customFormat="1">
      <c r="I809" s="32"/>
      <c r="J809" s="32"/>
      <c r="K809" s="32"/>
      <c r="L809" s="32"/>
    </row>
    <row r="810" spans="9:12" s="18" customFormat="1">
      <c r="I810" s="32"/>
      <c r="J810" s="32"/>
      <c r="K810" s="32"/>
      <c r="L810" s="32"/>
    </row>
    <row r="811" spans="9:12" s="18" customFormat="1">
      <c r="I811" s="32"/>
      <c r="J811" s="32"/>
      <c r="K811" s="32"/>
      <c r="L811" s="32"/>
    </row>
    <row r="812" spans="9:12" s="18" customFormat="1">
      <c r="I812" s="32"/>
      <c r="J812" s="32"/>
      <c r="K812" s="32"/>
      <c r="L812" s="32"/>
    </row>
    <row r="813" spans="9:12" s="18" customFormat="1">
      <c r="I813" s="32"/>
      <c r="J813" s="32"/>
      <c r="K813" s="32"/>
      <c r="L813" s="32"/>
    </row>
    <row r="814" spans="9:12" s="18" customFormat="1">
      <c r="I814" s="32"/>
      <c r="J814" s="32"/>
      <c r="K814" s="32"/>
      <c r="L814" s="32"/>
    </row>
    <row r="815" spans="9:12" s="18" customFormat="1">
      <c r="I815" s="32"/>
      <c r="J815" s="32"/>
      <c r="K815" s="32"/>
      <c r="L815" s="32"/>
    </row>
    <row r="816" spans="9:12" s="18" customFormat="1">
      <c r="I816" s="32"/>
      <c r="J816" s="32"/>
      <c r="K816" s="32"/>
      <c r="L816" s="32"/>
    </row>
    <row r="817" spans="9:12" s="18" customFormat="1">
      <c r="I817" s="32"/>
      <c r="J817" s="32"/>
      <c r="K817" s="32"/>
      <c r="L817" s="32"/>
    </row>
    <row r="818" spans="9:12" s="18" customFormat="1">
      <c r="I818" s="32"/>
      <c r="J818" s="32"/>
      <c r="K818" s="32"/>
      <c r="L818" s="32"/>
    </row>
    <row r="819" spans="9:12" s="18" customFormat="1">
      <c r="I819" s="32"/>
      <c r="J819" s="32"/>
      <c r="K819" s="32"/>
      <c r="L819" s="32"/>
    </row>
    <row r="820" spans="9:12" s="18" customFormat="1">
      <c r="I820" s="32"/>
      <c r="J820" s="32"/>
      <c r="K820" s="32"/>
      <c r="L820" s="32"/>
    </row>
    <row r="821" spans="9:12" s="18" customFormat="1">
      <c r="I821" s="32"/>
      <c r="J821" s="32"/>
      <c r="K821" s="32"/>
      <c r="L821" s="32"/>
    </row>
    <row r="822" spans="9:12" s="18" customFormat="1">
      <c r="I822" s="32"/>
      <c r="J822" s="32"/>
      <c r="K822" s="32"/>
      <c r="L822" s="32"/>
    </row>
    <row r="823" spans="9:12" s="18" customFormat="1">
      <c r="I823" s="32"/>
      <c r="J823" s="32"/>
      <c r="K823" s="32"/>
      <c r="L823" s="32"/>
    </row>
    <row r="824" spans="9:12" s="18" customFormat="1">
      <c r="I824" s="32"/>
      <c r="J824" s="32"/>
      <c r="K824" s="32"/>
      <c r="L824" s="32"/>
    </row>
    <row r="825" spans="9:12" s="18" customFormat="1">
      <c r="I825" s="32"/>
      <c r="J825" s="32"/>
      <c r="K825" s="32"/>
      <c r="L825" s="32"/>
    </row>
    <row r="826" spans="9:12" s="18" customFormat="1">
      <c r="I826" s="32"/>
      <c r="J826" s="32"/>
      <c r="K826" s="32"/>
      <c r="L826" s="32"/>
    </row>
    <row r="827" spans="9:12" s="18" customFormat="1">
      <c r="I827" s="32"/>
      <c r="J827" s="32"/>
      <c r="K827" s="32"/>
      <c r="L827" s="32"/>
    </row>
    <row r="828" spans="9:12" s="18" customFormat="1">
      <c r="I828" s="32"/>
      <c r="J828" s="32"/>
      <c r="K828" s="32"/>
      <c r="L828" s="32"/>
    </row>
    <row r="829" spans="9:12" s="18" customFormat="1">
      <c r="I829" s="32"/>
      <c r="J829" s="32"/>
      <c r="K829" s="32"/>
      <c r="L829" s="32"/>
    </row>
    <row r="830" spans="9:12" s="18" customFormat="1">
      <c r="I830" s="32"/>
      <c r="J830" s="32"/>
      <c r="K830" s="32"/>
      <c r="L830" s="32"/>
    </row>
    <row r="831" spans="9:12" s="18" customFormat="1">
      <c r="I831" s="32"/>
      <c r="J831" s="32"/>
      <c r="K831" s="32"/>
      <c r="L831" s="32"/>
    </row>
    <row r="832" spans="9:12" s="18" customFormat="1">
      <c r="I832" s="32"/>
      <c r="J832" s="32"/>
      <c r="K832" s="32"/>
      <c r="L832" s="32"/>
    </row>
    <row r="833" spans="9:12" s="18" customFormat="1">
      <c r="I833" s="32"/>
      <c r="J833" s="32"/>
      <c r="K833" s="32"/>
      <c r="L833" s="32"/>
    </row>
    <row r="834" spans="9:12" s="18" customFormat="1">
      <c r="I834" s="32"/>
      <c r="J834" s="32"/>
      <c r="K834" s="32"/>
      <c r="L834" s="32"/>
    </row>
    <row r="835" spans="9:12" s="18" customFormat="1">
      <c r="I835" s="32"/>
      <c r="J835" s="32"/>
      <c r="K835" s="32"/>
      <c r="L835" s="32"/>
    </row>
    <row r="836" spans="9:12" s="18" customFormat="1">
      <c r="I836" s="32"/>
      <c r="J836" s="32"/>
      <c r="K836" s="32"/>
      <c r="L836" s="32"/>
    </row>
    <row r="837" spans="9:12" s="18" customFormat="1">
      <c r="I837" s="32"/>
      <c r="J837" s="32"/>
      <c r="K837" s="32"/>
      <c r="L837" s="32"/>
    </row>
    <row r="838" spans="9:12" s="18" customFormat="1">
      <c r="I838" s="32"/>
      <c r="J838" s="32"/>
      <c r="K838" s="32"/>
      <c r="L838" s="32"/>
    </row>
    <row r="839" spans="9:12" s="18" customFormat="1">
      <c r="I839" s="32"/>
      <c r="J839" s="32"/>
      <c r="K839" s="32"/>
      <c r="L839" s="32"/>
    </row>
    <row r="840" spans="9:12" s="18" customFormat="1">
      <c r="I840" s="32"/>
      <c r="J840" s="32"/>
      <c r="K840" s="32"/>
      <c r="L840" s="32"/>
    </row>
    <row r="841" spans="9:12" s="18" customFormat="1">
      <c r="I841" s="32"/>
      <c r="J841" s="32"/>
      <c r="K841" s="32"/>
      <c r="L841" s="32"/>
    </row>
    <row r="842" spans="9:12" s="18" customFormat="1">
      <c r="I842" s="32"/>
      <c r="J842" s="32"/>
      <c r="K842" s="32"/>
      <c r="L842" s="32"/>
    </row>
    <row r="843" spans="9:12" s="18" customFormat="1">
      <c r="I843" s="32"/>
      <c r="J843" s="32"/>
      <c r="K843" s="32"/>
      <c r="L843" s="32"/>
    </row>
    <row r="844" spans="9:12" s="18" customFormat="1">
      <c r="I844" s="32"/>
      <c r="J844" s="32"/>
      <c r="K844" s="32"/>
      <c r="L844" s="32"/>
    </row>
    <row r="845" spans="9:12" s="18" customFormat="1">
      <c r="I845" s="32"/>
      <c r="J845" s="32"/>
      <c r="K845" s="32"/>
      <c r="L845" s="32"/>
    </row>
    <row r="846" spans="9:12" s="18" customFormat="1">
      <c r="I846" s="32"/>
      <c r="J846" s="32"/>
      <c r="K846" s="32"/>
      <c r="L846" s="32"/>
    </row>
    <row r="847" spans="9:12" s="18" customFormat="1">
      <c r="I847" s="32"/>
      <c r="J847" s="32"/>
      <c r="K847" s="32"/>
      <c r="L847" s="32"/>
    </row>
    <row r="848" spans="9:12" s="18" customFormat="1">
      <c r="I848" s="32"/>
      <c r="J848" s="32"/>
      <c r="K848" s="32"/>
      <c r="L848" s="32"/>
    </row>
    <row r="849" spans="9:12" s="18" customFormat="1">
      <c r="I849" s="32"/>
      <c r="J849" s="32"/>
      <c r="K849" s="32"/>
      <c r="L849" s="32"/>
    </row>
    <row r="850" spans="9:12" s="18" customFormat="1">
      <c r="I850" s="32"/>
      <c r="J850" s="32"/>
      <c r="K850" s="32"/>
      <c r="L850" s="32"/>
    </row>
    <row r="851" spans="9:12" s="18" customFormat="1">
      <c r="I851" s="32"/>
      <c r="J851" s="32"/>
      <c r="K851" s="32"/>
      <c r="L851" s="32"/>
    </row>
    <row r="852" spans="9:12" s="18" customFormat="1">
      <c r="I852" s="32"/>
      <c r="J852" s="32"/>
      <c r="K852" s="32"/>
      <c r="L852" s="32"/>
    </row>
    <row r="853" spans="9:12" s="18" customFormat="1">
      <c r="I853" s="32"/>
      <c r="J853" s="32"/>
      <c r="K853" s="32"/>
      <c r="L853" s="32"/>
    </row>
    <row r="854" spans="9:12" s="18" customFormat="1">
      <c r="I854" s="32"/>
      <c r="J854" s="32"/>
      <c r="K854" s="32"/>
      <c r="L854" s="32"/>
    </row>
    <row r="855" spans="9:12" s="18" customFormat="1">
      <c r="I855" s="32"/>
      <c r="J855" s="32"/>
      <c r="K855" s="32"/>
      <c r="L855" s="32"/>
    </row>
    <row r="856" spans="9:12" s="18" customFormat="1">
      <c r="I856" s="32"/>
      <c r="J856" s="32"/>
      <c r="K856" s="32"/>
      <c r="L856" s="32"/>
    </row>
    <row r="857" spans="9:12" s="18" customFormat="1">
      <c r="I857" s="32"/>
      <c r="J857" s="32"/>
      <c r="K857" s="32"/>
      <c r="L857" s="32"/>
    </row>
    <row r="858" spans="9:12" s="18" customFormat="1">
      <c r="I858" s="32"/>
      <c r="J858" s="32"/>
      <c r="K858" s="32"/>
      <c r="L858" s="32"/>
    </row>
    <row r="859" spans="9:12" s="18" customFormat="1">
      <c r="I859" s="32"/>
      <c r="J859" s="32"/>
      <c r="K859" s="32"/>
      <c r="L859" s="32"/>
    </row>
    <row r="860" spans="9:12" s="18" customFormat="1">
      <c r="I860" s="32"/>
      <c r="J860" s="32"/>
      <c r="K860" s="32"/>
      <c r="L860" s="32"/>
    </row>
    <row r="861" spans="9:12" s="18" customFormat="1">
      <c r="I861" s="32"/>
      <c r="J861" s="32"/>
      <c r="K861" s="32"/>
      <c r="L861" s="32"/>
    </row>
    <row r="862" spans="9:12" s="18" customFormat="1">
      <c r="I862" s="32"/>
      <c r="J862" s="32"/>
      <c r="K862" s="32"/>
      <c r="L862" s="32"/>
    </row>
    <row r="863" spans="9:12" s="18" customFormat="1">
      <c r="I863" s="32"/>
      <c r="J863" s="32"/>
      <c r="K863" s="32"/>
      <c r="L863" s="32"/>
    </row>
    <row r="864" spans="9:12" s="18" customFormat="1">
      <c r="I864" s="32"/>
      <c r="J864" s="32"/>
      <c r="K864" s="32"/>
      <c r="L864" s="32"/>
    </row>
    <row r="865" spans="9:12" s="18" customFormat="1">
      <c r="I865" s="32"/>
      <c r="J865" s="32"/>
      <c r="K865" s="32"/>
      <c r="L865" s="32"/>
    </row>
    <row r="866" spans="9:12" s="18" customFormat="1">
      <c r="I866" s="32"/>
      <c r="J866" s="32"/>
      <c r="K866" s="32"/>
      <c r="L866" s="32"/>
    </row>
    <row r="867" spans="9:12" s="18" customFormat="1">
      <c r="I867" s="32"/>
      <c r="J867" s="32"/>
      <c r="K867" s="32"/>
      <c r="L867" s="32"/>
    </row>
    <row r="868" spans="9:12" s="18" customFormat="1">
      <c r="I868" s="32"/>
      <c r="J868" s="32"/>
      <c r="K868" s="32"/>
      <c r="L868" s="32"/>
    </row>
    <row r="869" spans="9:12" s="18" customFormat="1">
      <c r="I869" s="32"/>
      <c r="J869" s="32"/>
      <c r="K869" s="32"/>
      <c r="L869" s="32"/>
    </row>
    <row r="870" spans="9:12" s="18" customFormat="1">
      <c r="I870" s="32"/>
      <c r="J870" s="32"/>
      <c r="K870" s="32"/>
      <c r="L870" s="32"/>
    </row>
    <row r="871" spans="9:12" s="18" customFormat="1">
      <c r="I871" s="32"/>
      <c r="J871" s="32"/>
      <c r="K871" s="32"/>
      <c r="L871" s="32"/>
    </row>
    <row r="872" spans="9:12" s="18" customFormat="1">
      <c r="I872" s="32"/>
      <c r="J872" s="32"/>
      <c r="K872" s="32"/>
      <c r="L872" s="32"/>
    </row>
    <row r="873" spans="9:12" s="18" customFormat="1">
      <c r="I873" s="32"/>
      <c r="J873" s="32"/>
      <c r="K873" s="32"/>
      <c r="L873" s="32"/>
    </row>
    <row r="874" spans="9:12" s="18" customFormat="1">
      <c r="I874" s="32"/>
      <c r="J874" s="32"/>
      <c r="K874" s="32"/>
      <c r="L874" s="32"/>
    </row>
    <row r="875" spans="9:12" s="18" customFormat="1">
      <c r="I875" s="32"/>
      <c r="J875" s="32"/>
      <c r="K875" s="32"/>
      <c r="L875" s="32"/>
    </row>
    <row r="876" spans="9:12" s="18" customFormat="1">
      <c r="I876" s="32"/>
      <c r="J876" s="32"/>
      <c r="K876" s="32"/>
      <c r="L876" s="32"/>
    </row>
    <row r="877" spans="9:12" s="18" customFormat="1">
      <c r="I877" s="32"/>
      <c r="J877" s="32"/>
      <c r="K877" s="32"/>
      <c r="L877" s="32"/>
    </row>
    <row r="878" spans="9:12" s="18" customFormat="1">
      <c r="I878" s="32"/>
      <c r="J878" s="32"/>
      <c r="K878" s="32"/>
      <c r="L878" s="32"/>
    </row>
    <row r="879" spans="9:12" s="18" customFormat="1">
      <c r="I879" s="32"/>
      <c r="J879" s="32"/>
      <c r="K879" s="32"/>
      <c r="L879" s="32"/>
    </row>
    <row r="880" spans="9:12" s="18" customFormat="1">
      <c r="I880" s="32"/>
      <c r="J880" s="32"/>
      <c r="K880" s="32"/>
      <c r="L880" s="32"/>
    </row>
    <row r="881" spans="9:12" s="18" customFormat="1">
      <c r="I881" s="32"/>
      <c r="J881" s="32"/>
      <c r="K881" s="32"/>
      <c r="L881" s="32"/>
    </row>
    <row r="882" spans="9:12" s="18" customFormat="1">
      <c r="I882" s="32"/>
      <c r="J882" s="32"/>
      <c r="K882" s="32"/>
      <c r="L882" s="32"/>
    </row>
    <row r="883" spans="9:12" s="18" customFormat="1">
      <c r="I883" s="32"/>
      <c r="J883" s="32"/>
      <c r="K883" s="32"/>
      <c r="L883" s="32"/>
    </row>
    <row r="884" spans="9:12" s="18" customFormat="1">
      <c r="I884" s="32"/>
      <c r="J884" s="32"/>
      <c r="K884" s="32"/>
      <c r="L884" s="32"/>
    </row>
    <row r="885" spans="9:12" s="18" customFormat="1">
      <c r="I885" s="32"/>
      <c r="J885" s="32"/>
      <c r="K885" s="32"/>
      <c r="L885" s="32"/>
    </row>
    <row r="886" spans="9:12" s="18" customFormat="1">
      <c r="I886" s="32"/>
      <c r="J886" s="32"/>
      <c r="K886" s="32"/>
      <c r="L886" s="32"/>
    </row>
    <row r="887" spans="9:12" s="18" customFormat="1">
      <c r="I887" s="32"/>
      <c r="J887" s="32"/>
      <c r="K887" s="32"/>
      <c r="L887" s="32"/>
    </row>
    <row r="888" spans="9:12" s="18" customFormat="1">
      <c r="I888" s="32"/>
      <c r="J888" s="32"/>
      <c r="K888" s="32"/>
      <c r="L888" s="32"/>
    </row>
    <row r="889" spans="9:12" s="18" customFormat="1">
      <c r="I889" s="32"/>
      <c r="J889" s="32"/>
      <c r="K889" s="32"/>
      <c r="L889" s="32"/>
    </row>
    <row r="890" spans="9:12" s="18" customFormat="1">
      <c r="I890" s="32"/>
      <c r="J890" s="32"/>
      <c r="K890" s="32"/>
      <c r="L890" s="32"/>
    </row>
    <row r="891" spans="9:12" s="18" customFormat="1">
      <c r="I891" s="32"/>
      <c r="J891" s="32"/>
      <c r="K891" s="32"/>
      <c r="L891" s="32"/>
    </row>
    <row r="892" spans="9:12" s="18" customFormat="1">
      <c r="I892" s="32"/>
      <c r="J892" s="32"/>
      <c r="K892" s="32"/>
      <c r="L892" s="32"/>
    </row>
    <row r="893" spans="9:12" s="18" customFormat="1">
      <c r="I893" s="32"/>
      <c r="J893" s="32"/>
      <c r="K893" s="32"/>
      <c r="L893" s="32"/>
    </row>
    <row r="894" spans="9:12" s="18" customFormat="1">
      <c r="I894" s="32"/>
      <c r="J894" s="32"/>
      <c r="K894" s="32"/>
      <c r="L894" s="32"/>
    </row>
    <row r="895" spans="9:12" s="18" customFormat="1">
      <c r="I895" s="32"/>
      <c r="J895" s="32"/>
      <c r="K895" s="32"/>
      <c r="L895" s="32"/>
    </row>
    <row r="896" spans="9:12" s="18" customFormat="1">
      <c r="I896" s="32"/>
      <c r="J896" s="32"/>
      <c r="K896" s="32"/>
      <c r="L896" s="32"/>
    </row>
    <row r="897" spans="9:12" s="18" customFormat="1">
      <c r="I897" s="32"/>
      <c r="J897" s="32"/>
      <c r="K897" s="32"/>
      <c r="L897" s="32"/>
    </row>
    <row r="898" spans="9:12" s="18" customFormat="1">
      <c r="I898" s="32"/>
      <c r="J898" s="32"/>
      <c r="K898" s="32"/>
      <c r="L898" s="32"/>
    </row>
    <row r="899" spans="9:12" s="18" customFormat="1">
      <c r="I899" s="32"/>
      <c r="J899" s="32"/>
      <c r="K899" s="32"/>
      <c r="L899" s="32"/>
    </row>
    <row r="900" spans="9:12" s="18" customFormat="1">
      <c r="I900" s="32"/>
      <c r="J900" s="32"/>
      <c r="K900" s="32"/>
      <c r="L900" s="32"/>
    </row>
    <row r="901" spans="9:12" s="18" customFormat="1">
      <c r="I901" s="32"/>
      <c r="J901" s="32"/>
      <c r="K901" s="32"/>
      <c r="L901" s="32"/>
    </row>
    <row r="902" spans="9:12" s="18" customFormat="1">
      <c r="I902" s="32"/>
      <c r="J902" s="32"/>
      <c r="K902" s="32"/>
      <c r="L902" s="32"/>
    </row>
    <row r="903" spans="9:12" s="18" customFormat="1">
      <c r="I903" s="32"/>
      <c r="J903" s="32"/>
      <c r="K903" s="32"/>
      <c r="L903" s="32"/>
    </row>
    <row r="904" spans="9:12" s="18" customFormat="1">
      <c r="I904" s="32"/>
      <c r="J904" s="32"/>
      <c r="K904" s="32"/>
      <c r="L904" s="32"/>
    </row>
    <row r="905" spans="9:12" s="18" customFormat="1">
      <c r="I905" s="32"/>
      <c r="J905" s="32"/>
      <c r="K905" s="32"/>
      <c r="L905" s="32"/>
    </row>
    <row r="906" spans="9:12" s="18" customFormat="1">
      <c r="I906" s="32"/>
      <c r="J906" s="32"/>
      <c r="K906" s="32"/>
      <c r="L906" s="32"/>
    </row>
    <row r="907" spans="9:12" s="18" customFormat="1">
      <c r="I907" s="32"/>
      <c r="J907" s="32"/>
      <c r="K907" s="32"/>
      <c r="L907" s="32"/>
    </row>
    <row r="908" spans="9:12" s="18" customFormat="1">
      <c r="I908" s="32"/>
      <c r="J908" s="32"/>
      <c r="K908" s="32"/>
      <c r="L908" s="32"/>
    </row>
    <row r="909" spans="9:12" s="18" customFormat="1">
      <c r="I909" s="32"/>
      <c r="J909" s="32"/>
      <c r="K909" s="32"/>
      <c r="L909" s="32"/>
    </row>
    <row r="910" spans="9:12" s="18" customFormat="1">
      <c r="I910" s="32"/>
      <c r="J910" s="32"/>
      <c r="K910" s="32"/>
      <c r="L910" s="32"/>
    </row>
    <row r="911" spans="9:12" s="18" customFormat="1">
      <c r="I911" s="32"/>
      <c r="J911" s="32"/>
      <c r="K911" s="32"/>
      <c r="L911" s="32"/>
    </row>
    <row r="912" spans="9:12" s="18" customFormat="1">
      <c r="I912" s="32"/>
      <c r="J912" s="32"/>
      <c r="K912" s="32"/>
      <c r="L912" s="32"/>
    </row>
    <row r="913" spans="9:12" s="18" customFormat="1">
      <c r="I913" s="32"/>
      <c r="J913" s="32"/>
      <c r="K913" s="32"/>
      <c r="L913" s="32"/>
    </row>
    <row r="914" spans="9:12" s="18" customFormat="1">
      <c r="I914" s="32"/>
      <c r="J914" s="32"/>
      <c r="K914" s="32"/>
      <c r="L914" s="32"/>
    </row>
    <row r="915" spans="9:12" s="18" customFormat="1">
      <c r="I915" s="32"/>
      <c r="J915" s="32"/>
      <c r="K915" s="32"/>
      <c r="L915" s="32"/>
    </row>
    <row r="916" spans="9:12" s="18" customFormat="1">
      <c r="I916" s="32"/>
      <c r="J916" s="32"/>
      <c r="K916" s="32"/>
      <c r="L916" s="32"/>
    </row>
    <row r="917" spans="9:12" s="18" customFormat="1">
      <c r="I917" s="32"/>
      <c r="J917" s="32"/>
      <c r="K917" s="32"/>
      <c r="L917" s="32"/>
    </row>
    <row r="918" spans="9:12" s="18" customFormat="1">
      <c r="I918" s="32"/>
      <c r="J918" s="32"/>
      <c r="K918" s="32"/>
      <c r="L918" s="32"/>
    </row>
    <row r="919" spans="9:12" s="18" customFormat="1">
      <c r="I919" s="32"/>
      <c r="J919" s="32"/>
      <c r="K919" s="32"/>
      <c r="L919" s="32"/>
    </row>
    <row r="920" spans="9:12" s="18" customFormat="1">
      <c r="I920" s="32"/>
      <c r="J920" s="32"/>
      <c r="K920" s="32"/>
      <c r="L920" s="32"/>
    </row>
    <row r="921" spans="9:12" s="18" customFormat="1">
      <c r="I921" s="32"/>
      <c r="J921" s="32"/>
      <c r="K921" s="32"/>
      <c r="L921" s="32"/>
    </row>
    <row r="922" spans="9:12" s="18" customFormat="1">
      <c r="I922" s="32"/>
      <c r="J922" s="32"/>
      <c r="K922" s="32"/>
      <c r="L922" s="32"/>
    </row>
    <row r="923" spans="9:12" s="18" customFormat="1">
      <c r="I923" s="32"/>
      <c r="J923" s="32"/>
      <c r="K923" s="32"/>
      <c r="L923" s="32"/>
    </row>
    <row r="924" spans="9:12" s="18" customFormat="1">
      <c r="I924" s="32"/>
      <c r="J924" s="32"/>
      <c r="K924" s="32"/>
      <c r="L924" s="32"/>
    </row>
    <row r="925" spans="9:12" s="18" customFormat="1">
      <c r="I925" s="32"/>
      <c r="J925" s="32"/>
      <c r="K925" s="32"/>
      <c r="L925" s="32"/>
    </row>
    <row r="926" spans="9:12" s="18" customFormat="1">
      <c r="I926" s="32"/>
      <c r="J926" s="32"/>
      <c r="K926" s="32"/>
      <c r="L926" s="32"/>
    </row>
    <row r="927" spans="9:12" s="18" customFormat="1">
      <c r="I927" s="32"/>
      <c r="J927" s="32"/>
      <c r="K927" s="32"/>
      <c r="L927" s="32"/>
    </row>
    <row r="928" spans="9:12" s="18" customFormat="1">
      <c r="I928" s="32"/>
      <c r="J928" s="32"/>
      <c r="K928" s="32"/>
      <c r="L928" s="32"/>
    </row>
  </sheetData>
  <sheetProtection algorithmName="SHA-512" hashValue="wuP2kTpf6G+LSoxJoFkw62L8tca0Y1PPoGEpPmb8gJaXutdzNSlL4euTiQwMruVu/DtP9Hp+h1Oy2CLjl+1PGw==" saltValue="r8ZGVmDHBgonB1Wn9EKVZQ==" spinCount="100000" sheet="1" objects="1" scenarios="1"/>
  <mergeCells count="9">
    <mergeCell ref="B44:F44"/>
    <mergeCell ref="D8:F8"/>
    <mergeCell ref="B37:F37"/>
    <mergeCell ref="D10:F10"/>
    <mergeCell ref="B4:G4"/>
    <mergeCell ref="D33:F33"/>
    <mergeCell ref="B22:D22"/>
    <mergeCell ref="B21:D21"/>
    <mergeCell ref="D35:F35"/>
  </mergeCells>
  <conditionalFormatting sqref="D33:F35">
    <cfRule type="cellIs" dxfId="2" priority="1" operator="equal">
      <formula>$K$23</formula>
    </cfRule>
    <cfRule type="cellIs" dxfId="1" priority="2" operator="equal">
      <formula>$K$21</formula>
    </cfRule>
    <cfRule type="cellIs" dxfId="0" priority="3" operator="equal">
      <formula>$K$22</formula>
    </cfRule>
  </conditionalFormatting>
  <hyperlinks>
    <hyperlink ref="B11" r:id="rId1" xr:uid="{25F02702-D74C-4DC8-8EE2-21DB561F7661}"/>
  </hyperlinks>
  <pageMargins left="0.7" right="0.7" top="0.78740157499999996" bottom="0.78740157499999996" header="0.3" footer="0.3"/>
  <pageSetup paperSize="9" orientation="portrait" horizontalDpi="0" verticalDpi="0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F707BAF-9716-4F6F-A27D-A0F8A7507589}">
          <x14:formula1>
            <xm:f>Lohnniveau!$C$3:$C$24</xm:f>
          </x14:formula1>
          <xm:sqref>D10:F10</xm:sqref>
        </x14:dataValidation>
        <x14:dataValidation type="list" allowBlank="1" showInputMessage="1" showErrorMessage="1" xr:uid="{481281B9-AC80-442F-9E7F-12B701C01D14}">
          <x14:formula1>
            <xm:f>Background!$A$2:$A$3</xm:f>
          </x14:formula1>
          <xm:sqref>C16:C17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F5400-5B25-4AE6-AEAC-4B87156EA531}">
  <dimension ref="A1:D27"/>
  <sheetViews>
    <sheetView topLeftCell="A8" workbookViewId="0">
      <selection activeCell="A24" sqref="A24"/>
    </sheetView>
  </sheetViews>
  <sheetFormatPr baseColWidth="10" defaultColWidth="10.81640625" defaultRowHeight="12.5"/>
  <cols>
    <col min="1" max="1" width="46.453125" style="1" bestFit="1" customWidth="1"/>
    <col min="2" max="3" width="46.453125" style="1" customWidth="1"/>
    <col min="4" max="4" width="31.54296875" style="1" bestFit="1" customWidth="1"/>
    <col min="5" max="16384" width="10.81640625" style="1"/>
  </cols>
  <sheetData>
    <row r="1" spans="1:4">
      <c r="D1" s="1" t="s">
        <v>65</v>
      </c>
    </row>
    <row r="2" spans="1:4" ht="13">
      <c r="A2" s="3" t="s">
        <v>66</v>
      </c>
      <c r="B2" s="3" t="s">
        <v>67</v>
      </c>
      <c r="C2" s="3" t="s">
        <v>68</v>
      </c>
      <c r="D2" s="3" t="s">
        <v>69</v>
      </c>
    </row>
    <row r="3" spans="1:4" ht="14.5">
      <c r="A3" s="2" t="s">
        <v>70</v>
      </c>
      <c r="B3" s="2" t="s">
        <v>71</v>
      </c>
      <c r="C3" s="2" t="s">
        <v>72</v>
      </c>
      <c r="D3" s="7">
        <f>12*6410</f>
        <v>76920</v>
      </c>
    </row>
    <row r="4" spans="1:4" ht="14.5">
      <c r="A4" s="2" t="s">
        <v>73</v>
      </c>
      <c r="B4" s="2" t="s">
        <v>74</v>
      </c>
      <c r="C4" s="2" t="s">
        <v>75</v>
      </c>
      <c r="D4" s="7">
        <f>12*6369</f>
        <v>76428</v>
      </c>
    </row>
    <row r="5" spans="1:4" ht="14.5">
      <c r="A5" s="2" t="s">
        <v>76</v>
      </c>
      <c r="B5" s="2" t="s">
        <v>77</v>
      </c>
      <c r="C5" s="2" t="s">
        <v>78</v>
      </c>
      <c r="D5" s="7">
        <f>12*6700</f>
        <v>80400</v>
      </c>
    </row>
    <row r="6" spans="1:4" ht="14.5">
      <c r="A6" s="2" t="s">
        <v>79</v>
      </c>
      <c r="B6" s="2" t="s">
        <v>80</v>
      </c>
      <c r="C6" s="2" t="s">
        <v>81</v>
      </c>
      <c r="D6" s="7">
        <f>12*8577</f>
        <v>102924</v>
      </c>
    </row>
    <row r="7" spans="1:4" ht="14.5">
      <c r="A7" s="2" t="s">
        <v>82</v>
      </c>
      <c r="B7" s="2" t="s">
        <v>83</v>
      </c>
      <c r="C7" s="2" t="s">
        <v>84</v>
      </c>
      <c r="D7" s="7">
        <f>12*9882</f>
        <v>118584</v>
      </c>
    </row>
    <row r="8" spans="1:4" ht="14.5">
      <c r="A8" s="2" t="s">
        <v>85</v>
      </c>
      <c r="B8" s="2" t="s">
        <v>86</v>
      </c>
      <c r="C8" s="2" t="s">
        <v>87</v>
      </c>
      <c r="D8" s="7">
        <f>12*8494</f>
        <v>101928</v>
      </c>
    </row>
    <row r="9" spans="1:4" ht="14.5">
      <c r="A9" s="2" t="s">
        <v>88</v>
      </c>
      <c r="B9" s="2" t="s">
        <v>89</v>
      </c>
      <c r="C9" s="2" t="s">
        <v>90</v>
      </c>
      <c r="D9" s="7">
        <f>12*8110</f>
        <v>97320</v>
      </c>
    </row>
    <row r="10" spans="1:4" ht="14.5">
      <c r="A10" s="2" t="s">
        <v>91</v>
      </c>
      <c r="B10" s="2" t="s">
        <v>92</v>
      </c>
      <c r="C10" s="2" t="s">
        <v>93</v>
      </c>
      <c r="D10" s="7">
        <f>12*4587</f>
        <v>55044</v>
      </c>
    </row>
    <row r="11" spans="1:4" ht="14.5">
      <c r="A11" s="2" t="s">
        <v>94</v>
      </c>
      <c r="B11" s="2" t="s">
        <v>95</v>
      </c>
      <c r="C11" s="2" t="s">
        <v>96</v>
      </c>
      <c r="D11" s="7">
        <f>12*6609</f>
        <v>79308</v>
      </c>
    </row>
    <row r="12" spans="1:4" ht="14.5">
      <c r="A12" s="2" t="s">
        <v>97</v>
      </c>
      <c r="B12" s="2" t="s">
        <v>98</v>
      </c>
      <c r="C12" s="2" t="s">
        <v>99</v>
      </c>
      <c r="D12" s="7">
        <f>12*5897</f>
        <v>70764</v>
      </c>
    </row>
    <row r="13" spans="1:4" ht="14.5">
      <c r="A13" s="2" t="s">
        <v>100</v>
      </c>
      <c r="B13" s="2" t="s">
        <v>101</v>
      </c>
      <c r="C13" s="2" t="s">
        <v>102</v>
      </c>
      <c r="D13" s="7">
        <f>12*7005</f>
        <v>84060</v>
      </c>
    </row>
    <row r="14" spans="1:4" ht="14.5">
      <c r="A14" s="2" t="s">
        <v>103</v>
      </c>
      <c r="B14" s="2" t="s">
        <v>104</v>
      </c>
      <c r="C14" s="2" t="s">
        <v>105</v>
      </c>
      <c r="D14" s="7">
        <f>12*8433</f>
        <v>101196</v>
      </c>
    </row>
    <row r="15" spans="1:4" ht="14.5">
      <c r="A15" s="2" t="s">
        <v>106</v>
      </c>
      <c r="B15" s="2" t="s">
        <v>107</v>
      </c>
      <c r="C15" s="2" t="s">
        <v>108</v>
      </c>
      <c r="D15" s="7">
        <f>12*9131</f>
        <v>109572</v>
      </c>
    </row>
    <row r="16" spans="1:4" ht="14.5">
      <c r="A16" s="2" t="s">
        <v>109</v>
      </c>
      <c r="B16" s="2" t="s">
        <v>110</v>
      </c>
      <c r="C16" s="2" t="s">
        <v>111</v>
      </c>
      <c r="D16" s="7">
        <f>12*6509</f>
        <v>78108</v>
      </c>
    </row>
    <row r="17" spans="1:4" ht="14.5">
      <c r="A17" s="2" t="s">
        <v>112</v>
      </c>
      <c r="B17" s="2" t="s">
        <v>113</v>
      </c>
      <c r="C17" s="2" t="s">
        <v>114</v>
      </c>
      <c r="D17" s="7">
        <v>60000</v>
      </c>
    </row>
    <row r="18" spans="1:4" ht="14.5">
      <c r="A18" s="2" t="s">
        <v>115</v>
      </c>
      <c r="B18" s="2" t="s">
        <v>116</v>
      </c>
      <c r="C18" s="2" t="s">
        <v>117</v>
      </c>
      <c r="D18" s="7">
        <f>12*5614</f>
        <v>67368</v>
      </c>
    </row>
    <row r="19" spans="1:4" ht="14.5">
      <c r="A19" s="2" t="s">
        <v>118</v>
      </c>
      <c r="B19" s="2" t="s">
        <v>119</v>
      </c>
      <c r="C19" s="2" t="s">
        <v>120</v>
      </c>
      <c r="D19" s="8" t="s">
        <v>121</v>
      </c>
    </row>
    <row r="20" spans="1:4" ht="14.5">
      <c r="A20" s="2" t="s">
        <v>122</v>
      </c>
      <c r="B20" s="2" t="s">
        <v>123</v>
      </c>
      <c r="C20" s="2" t="s">
        <v>124</v>
      </c>
      <c r="D20" s="7">
        <f>12*6717</f>
        <v>80604</v>
      </c>
    </row>
    <row r="21" spans="1:4" ht="14.5">
      <c r="A21" s="2" t="s">
        <v>125</v>
      </c>
      <c r="B21" s="2" t="s">
        <v>126</v>
      </c>
      <c r="C21" s="2" t="s">
        <v>127</v>
      </c>
      <c r="D21" s="7">
        <f>12*6115</f>
        <v>73380</v>
      </c>
    </row>
    <row r="22" spans="1:4" ht="14.5">
      <c r="A22" s="2" t="s">
        <v>128</v>
      </c>
      <c r="B22" s="2" t="s">
        <v>129</v>
      </c>
      <c r="C22" s="2" t="s">
        <v>130</v>
      </c>
      <c r="D22" s="8" t="s">
        <v>121</v>
      </c>
    </row>
    <row r="23" spans="1:4" ht="14.5">
      <c r="A23" s="2" t="s">
        <v>131</v>
      </c>
      <c r="B23" s="2" t="s">
        <v>132</v>
      </c>
      <c r="C23" s="2" t="s">
        <v>133</v>
      </c>
      <c r="D23" s="7">
        <f>12*6447</f>
        <v>77364</v>
      </c>
    </row>
    <row r="24" spans="1:4">
      <c r="A24" s="1" t="s">
        <v>134</v>
      </c>
      <c r="C24" s="1" t="s">
        <v>10</v>
      </c>
    </row>
    <row r="27" spans="1:4" ht="13">
      <c r="A27" s="3"/>
    </row>
  </sheetData>
  <autoFilter ref="A2:D2" xr:uid="{A76DBE9B-259E-4454-AC0C-02B24DFB3B3A}">
    <sortState xmlns:xlrd2="http://schemas.microsoft.com/office/spreadsheetml/2017/richdata2" ref="A3:D23">
      <sortCondition ref="A2"/>
    </sortState>
  </autoFilter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37837-AB9A-4345-A318-9900DA42D092}">
  <dimension ref="A1:A3"/>
  <sheetViews>
    <sheetView workbookViewId="0">
      <selection activeCell="I36" sqref="I36"/>
    </sheetView>
  </sheetViews>
  <sheetFormatPr baseColWidth="10" defaultColWidth="11.453125" defaultRowHeight="14.5"/>
  <sheetData>
    <row r="1" spans="1:1">
      <c r="A1" t="s">
        <v>135</v>
      </c>
    </row>
    <row r="2" spans="1:1">
      <c r="A2" t="s">
        <v>20</v>
      </c>
    </row>
    <row r="3" spans="1:1">
      <c r="A3" t="s">
        <v>136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cf5b68-092a-44d0-8b4d-89f9d458b85c" xsi:nil="true"/>
    <lcf76f155ced4ddcb4097134ff3c332f xmlns="75a38785-54ce-4d85-9841-107e3884a0f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839D55BAF6744996355008E2E2A4DF" ma:contentTypeVersion="18" ma:contentTypeDescription="Ein neues Dokument erstellen." ma:contentTypeScope="" ma:versionID="6818cfea70c564aef837251e6ce44f2f">
  <xsd:schema xmlns:xsd="http://www.w3.org/2001/XMLSchema" xmlns:xs="http://www.w3.org/2001/XMLSchema" xmlns:p="http://schemas.microsoft.com/office/2006/metadata/properties" xmlns:ns2="75a38785-54ce-4d85-9841-107e3884a0f8" xmlns:ns3="7bcf5b68-092a-44d0-8b4d-89f9d458b85c" targetNamespace="http://schemas.microsoft.com/office/2006/metadata/properties" ma:root="true" ma:fieldsID="ba2fcbf99c82afb7e0308125d9e27969" ns2:_="" ns3:_="">
    <xsd:import namespace="75a38785-54ce-4d85-9841-107e3884a0f8"/>
    <xsd:import namespace="7bcf5b68-092a-44d0-8b4d-89f9d458b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38785-54ce-4d85-9841-107e3884a0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351d9a77-33d1-4cc8-9f8a-3b4a6f823e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cf5b68-092a-44d0-8b4d-89f9d458b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01b3521-978c-4f70-a2ac-d659a3987ad5}" ma:internalName="TaxCatchAll" ma:showField="CatchAllData" ma:web="7bcf5b68-092a-44d0-8b4d-89f9d458b8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49C860-5EDF-487F-BC55-DFC918CC7B10}">
  <ds:schemaRefs>
    <ds:schemaRef ds:uri="http://schemas.microsoft.com/office/2006/metadata/properties"/>
    <ds:schemaRef ds:uri="http://schemas.microsoft.com/office/infopath/2007/PartnerControls"/>
    <ds:schemaRef ds:uri="7bcf5b68-092a-44d0-8b4d-89f9d458b85c"/>
    <ds:schemaRef ds:uri="75a38785-54ce-4d85-9841-107e3884a0f8"/>
  </ds:schemaRefs>
</ds:datastoreItem>
</file>

<file path=customXml/itemProps2.xml><?xml version="1.0" encoding="utf-8"?>
<ds:datastoreItem xmlns:ds="http://schemas.openxmlformats.org/officeDocument/2006/customXml" ds:itemID="{7F3AF334-B7B4-4AC5-B924-9B1AF3A134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6380DF-3A60-4E8C-9C36-80A03C618D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a38785-54ce-4d85-9841-107e3884a0f8"/>
    <ds:schemaRef ds:uri="7bcf5b68-092a-44d0-8b4d-89f9d458b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Calcolatore CO2 (valore central</vt:lpstr>
      <vt:lpstr>Calcolatore CO2 (totale salaria</vt:lpstr>
      <vt:lpstr>Lohnniveau</vt:lpstr>
      <vt:lpstr>Background</vt:lpstr>
      <vt:lpstr>'Calcolatore CO2 (totale salaria'!Druckbereich</vt:lpstr>
      <vt:lpstr>'Calcolatore CO2 (valore central'!Druckbereich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okpod</dc:creator>
  <cp:keywords/>
  <dc:description/>
  <cp:lastModifiedBy>Audrey Mona</cp:lastModifiedBy>
  <cp:revision/>
  <dcterms:created xsi:type="dcterms:W3CDTF">2020-12-13T08:05:13Z</dcterms:created>
  <dcterms:modified xsi:type="dcterms:W3CDTF">2025-08-13T13:37:05Z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0x01010048839D55BAF6744996355008E2E2A4DF</vt:lpwstr>
  </property>
  <property fmtid="{D5CDD505-2E9C-101B-9397-08002B2CF9AE}" pid="3" name="MediaServiceImageTags">
    <vt:lpwstr/>
  </property>
</Properties>
</file>